
<file path=[Content_Types].xml><?xml version="1.0" encoding="utf-8"?>
<Types xmlns="http://schemas.openxmlformats.org/package/2006/content-type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harts/chart9.xml" ContentType="application/vnd.openxmlformats-officedocument.drawingml.chart+xml"/>
  <Override PartName="/xl/charts/chart10.xml" ContentType="application/vnd.openxmlformats-officedocument.drawingml.chart+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420"/>
  <workbookPr/>
  <mc:AlternateContent xmlns:mc="http://schemas.openxmlformats.org/markup-compatibility/2006">
    <mc:Choice Requires="x15">
      <x15ac:absPath xmlns:x15ac="http://schemas.microsoft.com/office/spreadsheetml/2010/11/ac" url="/Users/oonalahtinen/Desktop/"/>
    </mc:Choice>
  </mc:AlternateContent>
  <xr:revisionPtr revIDLastSave="0" documentId="13_ncr:1_{D1DB6EAD-1918-0342-AE47-CDCF3F9F3EF1}" xr6:coauthVersionLast="47" xr6:coauthVersionMax="47" xr10:uidLastSave="{00000000-0000-0000-0000-000000000000}"/>
  <workbookProtection workbookAlgorithmName="SHA-512" workbookHashValue="5CR82GzhIMUMDuIyT7NHQJmFy7sRmi/Ho803nBi1Ewl0vDVmgJcLDQz+lkPyEE7n6+HnNi1OI7N1HWSpkH/TIw==" workbookSaltValue="bBU9y6RaBNZARJyXWm8/Hg==" workbookSpinCount="100000" lockStructure="1"/>
  <bookViews>
    <workbookView xWindow="-4940" yWindow="-23340" windowWidth="38100" windowHeight="23180" xr2:uid="{0D181DAD-BED8-7D4C-8E8C-F6B58AA0C516}"/>
  </bookViews>
  <sheets>
    <sheet name="Expenses and revenues" sheetId="1" r:id="rId1"/>
    <sheet name="Budget" sheetId="3" r:id="rId2"/>
    <sheet name="Realized figures" sheetId="5" r:id="rId3"/>
    <sheet name="Charts" sheetId="4" r:id="rId4"/>
    <sheet name="Valikkojen sisällöt" sheetId="2" state="hidden" r:id="rId5"/>
  </sheets>
  <definedNames>
    <definedName name="solver_eng" localSheetId="1" hidden="1">1</definedName>
    <definedName name="solver_lin" localSheetId="1" hidden="1">2</definedName>
    <definedName name="solver_neg" localSheetId="1" hidden="1">1</definedName>
    <definedName name="solver_num" localSheetId="1" hidden="1">0</definedName>
    <definedName name="solver_opt" localSheetId="1" hidden="1">Budget!$B$68</definedName>
    <definedName name="solver_typ" localSheetId="1" hidden="1">1</definedName>
    <definedName name="solver_val" localSheetId="1" hidden="1">0</definedName>
    <definedName name="solver_ver" localSheetId="1" hidden="1">2</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D42" i="3" l="1"/>
  <c r="D41" i="3" s="1"/>
  <c r="E42" i="3"/>
  <c r="E41" i="3" s="1"/>
  <c r="F42" i="3"/>
  <c r="F41" i="3" s="1"/>
  <c r="G42" i="3"/>
  <c r="G41" i="3" s="1"/>
  <c r="H42" i="3"/>
  <c r="H41" i="3" s="1"/>
  <c r="I42" i="3"/>
  <c r="I41" i="3" s="1"/>
  <c r="J42" i="3"/>
  <c r="K42" i="3"/>
  <c r="L42" i="3"/>
  <c r="M42" i="3"/>
  <c r="M41" i="3" s="1"/>
  <c r="N42" i="3"/>
  <c r="N41" i="3" s="1"/>
  <c r="D43" i="3"/>
  <c r="E43" i="3"/>
  <c r="F43" i="3"/>
  <c r="G43" i="3"/>
  <c r="H43" i="3"/>
  <c r="I43" i="3"/>
  <c r="J43" i="3"/>
  <c r="J41" i="3" s="1"/>
  <c r="K43" i="3"/>
  <c r="K41" i="3" s="1"/>
  <c r="L43" i="3"/>
  <c r="M43" i="3"/>
  <c r="N43" i="3"/>
  <c r="D44" i="3"/>
  <c r="E44" i="3"/>
  <c r="F44" i="3"/>
  <c r="G44" i="3"/>
  <c r="H44" i="3"/>
  <c r="I44" i="3"/>
  <c r="J44" i="3"/>
  <c r="K44" i="3"/>
  <c r="L44" i="3"/>
  <c r="M44" i="3"/>
  <c r="N44" i="3"/>
  <c r="D45" i="3"/>
  <c r="E45" i="3"/>
  <c r="F45" i="3"/>
  <c r="G45" i="3"/>
  <c r="H45" i="3"/>
  <c r="I45" i="3"/>
  <c r="J45" i="3"/>
  <c r="K45" i="3"/>
  <c r="L45" i="3"/>
  <c r="M45" i="3"/>
  <c r="N45" i="3"/>
  <c r="D46" i="3"/>
  <c r="E46" i="3"/>
  <c r="F46" i="3"/>
  <c r="G46" i="3"/>
  <c r="H46" i="3"/>
  <c r="I46" i="3"/>
  <c r="J46" i="3"/>
  <c r="K46" i="3"/>
  <c r="L46" i="3"/>
  <c r="M46" i="3"/>
  <c r="N46" i="3"/>
  <c r="D47" i="3"/>
  <c r="E47" i="3"/>
  <c r="F47" i="3"/>
  <c r="G47" i="3"/>
  <c r="H47" i="3"/>
  <c r="I47" i="3"/>
  <c r="J47" i="3"/>
  <c r="K47" i="3"/>
  <c r="L47" i="3"/>
  <c r="M47" i="3"/>
  <c r="N47" i="3"/>
  <c r="D48" i="3"/>
  <c r="E48" i="3"/>
  <c r="F48" i="3"/>
  <c r="G48" i="3"/>
  <c r="H48" i="3"/>
  <c r="I48" i="3"/>
  <c r="J48" i="3"/>
  <c r="K48" i="3"/>
  <c r="L48" i="3"/>
  <c r="L41" i="3" s="1"/>
  <c r="M48" i="3"/>
  <c r="N48" i="3"/>
  <c r="D49" i="3"/>
  <c r="E49" i="3"/>
  <c r="F49" i="3"/>
  <c r="G49" i="3"/>
  <c r="H49" i="3"/>
  <c r="I49" i="3"/>
  <c r="J49" i="3"/>
  <c r="K49" i="3"/>
  <c r="L49" i="3"/>
  <c r="M49" i="3"/>
  <c r="N49" i="3"/>
  <c r="D50" i="3"/>
  <c r="E50" i="3"/>
  <c r="F50" i="3"/>
  <c r="G50" i="3"/>
  <c r="H50" i="3"/>
  <c r="I50" i="3"/>
  <c r="J50" i="3"/>
  <c r="K50" i="3"/>
  <c r="L50" i="3"/>
  <c r="M50" i="3"/>
  <c r="N50" i="3"/>
  <c r="D51" i="3"/>
  <c r="E51" i="3"/>
  <c r="F51" i="3"/>
  <c r="G51" i="3"/>
  <c r="H51" i="3"/>
  <c r="I51" i="3"/>
  <c r="J51" i="3"/>
  <c r="K51" i="3"/>
  <c r="L51" i="3"/>
  <c r="M51" i="3"/>
  <c r="N51" i="3"/>
  <c r="D52" i="3"/>
  <c r="E52" i="3"/>
  <c r="F52" i="3"/>
  <c r="G52" i="3"/>
  <c r="H52" i="3"/>
  <c r="I52" i="3"/>
  <c r="J52" i="3"/>
  <c r="K52" i="3"/>
  <c r="L52" i="3"/>
  <c r="M52" i="3"/>
  <c r="N52" i="3"/>
  <c r="D53" i="3"/>
  <c r="E53" i="3"/>
  <c r="F53" i="3"/>
  <c r="G53" i="3"/>
  <c r="H53" i="3"/>
  <c r="I53" i="3"/>
  <c r="J53" i="3"/>
  <c r="K53" i="3"/>
  <c r="L53" i="3"/>
  <c r="M53" i="3"/>
  <c r="N53" i="3"/>
  <c r="D54" i="3"/>
  <c r="E54" i="3"/>
  <c r="F54" i="3"/>
  <c r="G54" i="3"/>
  <c r="H54" i="3"/>
  <c r="I54" i="3"/>
  <c r="J54" i="3"/>
  <c r="K54" i="3"/>
  <c r="L54" i="3"/>
  <c r="M54" i="3"/>
  <c r="N54" i="3"/>
  <c r="D55" i="3"/>
  <c r="E55" i="3"/>
  <c r="F55" i="3"/>
  <c r="G55" i="3"/>
  <c r="H55" i="3"/>
  <c r="I55" i="3"/>
  <c r="J55" i="3"/>
  <c r="K55" i="3"/>
  <c r="L55" i="3"/>
  <c r="M55" i="3"/>
  <c r="N55" i="3"/>
  <c r="C43" i="3"/>
  <c r="C44" i="3"/>
  <c r="C45" i="3"/>
  <c r="C46" i="3"/>
  <c r="C47" i="3"/>
  <c r="C48" i="3"/>
  <c r="C49" i="3"/>
  <c r="C50" i="3"/>
  <c r="C51" i="3"/>
  <c r="C52" i="3"/>
  <c r="C53" i="3"/>
  <c r="C54" i="3"/>
  <c r="C55" i="3"/>
  <c r="C56" i="3"/>
  <c r="C42" i="3"/>
  <c r="C41" i="3" s="1"/>
  <c r="D35" i="3"/>
  <c r="E35" i="3"/>
  <c r="F35" i="3"/>
  <c r="G35" i="3"/>
  <c r="H35" i="3"/>
  <c r="I35" i="3"/>
  <c r="J35" i="3"/>
  <c r="K35" i="3"/>
  <c r="L35" i="3"/>
  <c r="M35" i="3"/>
  <c r="N35" i="3"/>
  <c r="D36" i="3"/>
  <c r="E36" i="3"/>
  <c r="F36" i="3"/>
  <c r="G36" i="3"/>
  <c r="H36" i="3"/>
  <c r="I36" i="3"/>
  <c r="J36" i="3"/>
  <c r="K36" i="3"/>
  <c r="L36" i="3"/>
  <c r="M36" i="3"/>
  <c r="N36" i="3"/>
  <c r="D37" i="3"/>
  <c r="E37" i="3"/>
  <c r="F37" i="3"/>
  <c r="G37" i="3"/>
  <c r="H37" i="3"/>
  <c r="I37" i="3"/>
  <c r="J37" i="3"/>
  <c r="K37" i="3"/>
  <c r="L37" i="3"/>
  <c r="M37" i="3"/>
  <c r="N37" i="3"/>
  <c r="D38" i="3"/>
  <c r="E38" i="3"/>
  <c r="F38" i="3"/>
  <c r="G38" i="3"/>
  <c r="H38" i="3"/>
  <c r="I38" i="3"/>
  <c r="J38" i="3"/>
  <c r="K38" i="3"/>
  <c r="L38" i="3"/>
  <c r="M38" i="3"/>
  <c r="N38" i="3"/>
  <c r="D39" i="3"/>
  <c r="E39" i="3"/>
  <c r="F39" i="3"/>
  <c r="G39" i="3"/>
  <c r="H39" i="3"/>
  <c r="I39" i="3"/>
  <c r="J39" i="3"/>
  <c r="K39" i="3"/>
  <c r="L39" i="3"/>
  <c r="M39" i="3"/>
  <c r="N39" i="3"/>
  <c r="D40" i="3"/>
  <c r="E40" i="3"/>
  <c r="F40" i="3"/>
  <c r="G40" i="3"/>
  <c r="H40" i="3"/>
  <c r="I40" i="3"/>
  <c r="J40" i="3"/>
  <c r="K40" i="3"/>
  <c r="L40" i="3"/>
  <c r="M40" i="3"/>
  <c r="N40" i="3"/>
  <c r="C36" i="3"/>
  <c r="C37" i="3"/>
  <c r="C38" i="3"/>
  <c r="C39" i="3"/>
  <c r="C40" i="3"/>
  <c r="C35" i="3"/>
  <c r="L33" i="3"/>
  <c r="C33" i="3"/>
  <c r="C31" i="3"/>
  <c r="D25" i="3"/>
  <c r="E25" i="3"/>
  <c r="F25" i="3"/>
  <c r="G25" i="3"/>
  <c r="H25" i="3"/>
  <c r="I25" i="3"/>
  <c r="J25" i="3"/>
  <c r="K25" i="3"/>
  <c r="L25" i="3"/>
  <c r="M25" i="3"/>
  <c r="N25" i="3"/>
  <c r="D26" i="3"/>
  <c r="E26" i="3"/>
  <c r="F26" i="3"/>
  <c r="G26" i="3"/>
  <c r="H26" i="3"/>
  <c r="I26" i="3"/>
  <c r="J26" i="3"/>
  <c r="K26" i="3"/>
  <c r="L26" i="3"/>
  <c r="M26" i="3"/>
  <c r="N26" i="3"/>
  <c r="D27" i="3"/>
  <c r="E27" i="3"/>
  <c r="F27" i="3"/>
  <c r="G27" i="3"/>
  <c r="H27" i="3"/>
  <c r="I27" i="3"/>
  <c r="J27" i="3"/>
  <c r="K27" i="3"/>
  <c r="L27" i="3"/>
  <c r="M27" i="3"/>
  <c r="N27" i="3"/>
  <c r="D28" i="3"/>
  <c r="E28" i="3"/>
  <c r="F28" i="3"/>
  <c r="G28" i="3"/>
  <c r="H28" i="3"/>
  <c r="I28" i="3"/>
  <c r="J28" i="3"/>
  <c r="K28" i="3"/>
  <c r="L28" i="3"/>
  <c r="M28" i="3"/>
  <c r="N28" i="3"/>
  <c r="D29" i="3"/>
  <c r="E29" i="3"/>
  <c r="F29" i="3"/>
  <c r="G29" i="3"/>
  <c r="H29" i="3"/>
  <c r="I29" i="3"/>
  <c r="J29" i="3"/>
  <c r="K29" i="3"/>
  <c r="L29" i="3"/>
  <c r="M29" i="3"/>
  <c r="N29" i="3"/>
  <c r="D30" i="3"/>
  <c r="E30" i="3"/>
  <c r="F30" i="3"/>
  <c r="G30" i="3"/>
  <c r="H30" i="3"/>
  <c r="I30" i="3"/>
  <c r="J30" i="3"/>
  <c r="K30" i="3"/>
  <c r="L30" i="3"/>
  <c r="M30" i="3"/>
  <c r="N30" i="3"/>
  <c r="D31" i="3"/>
  <c r="E31" i="3"/>
  <c r="F31" i="3"/>
  <c r="G31" i="3"/>
  <c r="H31" i="3"/>
  <c r="I31" i="3"/>
  <c r="J31" i="3"/>
  <c r="K31" i="3"/>
  <c r="L31" i="3"/>
  <c r="M31" i="3"/>
  <c r="N31" i="3"/>
  <c r="D32" i="3"/>
  <c r="E32" i="3"/>
  <c r="F32" i="3"/>
  <c r="G32" i="3"/>
  <c r="H32" i="3"/>
  <c r="I32" i="3"/>
  <c r="J32" i="3"/>
  <c r="K32" i="3"/>
  <c r="L32" i="3"/>
  <c r="M32" i="3"/>
  <c r="N32" i="3"/>
  <c r="D33" i="3"/>
  <c r="E33" i="3"/>
  <c r="F33" i="3"/>
  <c r="G33" i="3"/>
  <c r="H33" i="3"/>
  <c r="I33" i="3"/>
  <c r="J33" i="3"/>
  <c r="K33" i="3"/>
  <c r="M33" i="3"/>
  <c r="N33" i="3"/>
  <c r="C26" i="3"/>
  <c r="C27" i="3"/>
  <c r="C28" i="3"/>
  <c r="C29" i="3"/>
  <c r="C30" i="3"/>
  <c r="C32" i="3"/>
  <c r="C25" i="3"/>
  <c r="D18" i="3"/>
  <c r="E18" i="3"/>
  <c r="F18" i="3"/>
  <c r="G18" i="3"/>
  <c r="H18" i="3"/>
  <c r="I18" i="3"/>
  <c r="J18" i="3"/>
  <c r="K18" i="3"/>
  <c r="L18" i="3"/>
  <c r="M18" i="3"/>
  <c r="N18" i="3"/>
  <c r="D19" i="3"/>
  <c r="E19" i="3"/>
  <c r="F19" i="3"/>
  <c r="G19" i="3"/>
  <c r="H19" i="3"/>
  <c r="I19" i="3"/>
  <c r="J19" i="3"/>
  <c r="K19" i="3"/>
  <c r="L19" i="3"/>
  <c r="M19" i="3"/>
  <c r="N19" i="3"/>
  <c r="D20" i="3"/>
  <c r="E20" i="3"/>
  <c r="F20" i="3"/>
  <c r="G20" i="3"/>
  <c r="H20" i="3"/>
  <c r="I20" i="3"/>
  <c r="J20" i="3"/>
  <c r="K20" i="3"/>
  <c r="L20" i="3"/>
  <c r="M20" i="3"/>
  <c r="N20" i="3"/>
  <c r="D21" i="3"/>
  <c r="E21" i="3"/>
  <c r="F21" i="3"/>
  <c r="G21" i="3"/>
  <c r="H21" i="3"/>
  <c r="I21" i="3"/>
  <c r="J21" i="3"/>
  <c r="K21" i="3"/>
  <c r="L21" i="3"/>
  <c r="M21" i="3"/>
  <c r="N21" i="3"/>
  <c r="D22" i="3"/>
  <c r="E22" i="3"/>
  <c r="F22" i="3"/>
  <c r="G22" i="3"/>
  <c r="H22" i="3"/>
  <c r="I22" i="3"/>
  <c r="J22" i="3"/>
  <c r="K22" i="3"/>
  <c r="L22" i="3"/>
  <c r="M22" i="3"/>
  <c r="N22" i="3"/>
  <c r="D23" i="3"/>
  <c r="E23" i="3"/>
  <c r="F23" i="3"/>
  <c r="G23" i="3"/>
  <c r="H23" i="3"/>
  <c r="I23" i="3"/>
  <c r="J23" i="3"/>
  <c r="K23" i="3"/>
  <c r="L23" i="3"/>
  <c r="M23" i="3"/>
  <c r="N23" i="3"/>
  <c r="C19" i="3"/>
  <c r="C20" i="3"/>
  <c r="C21" i="3"/>
  <c r="C22" i="3"/>
  <c r="C23" i="3"/>
  <c r="C18" i="3"/>
  <c r="AB12" i="4" l="1" a="1"/>
  <c r="AB12" i="4" s="1"/>
  <c r="AB9" i="4" a="1"/>
  <c r="AB9" i="4" s="1"/>
  <c r="AB6" i="4" a="1"/>
  <c r="AB6" i="4" s="1"/>
  <c r="AG3" i="4"/>
  <c r="AF3" i="4"/>
  <c r="AE3" i="4"/>
  <c r="AD3" i="4"/>
  <c r="AC3" i="4"/>
  <c r="AB3" i="4"/>
  <c r="AM87" i="4" l="1"/>
  <c r="AN87" i="4"/>
  <c r="AD87" i="4"/>
  <c r="AE87" i="4"/>
  <c r="AF87" i="4"/>
  <c r="AG87" i="4"/>
  <c r="AH87" i="4"/>
  <c r="AI87" i="4"/>
  <c r="AJ87" i="4"/>
  <c r="AK87" i="4"/>
  <c r="AL87" i="4"/>
  <c r="AC87" i="4"/>
  <c r="D4" i="5"/>
  <c r="E4" i="5"/>
  <c r="F4" i="5"/>
  <c r="G4" i="5"/>
  <c r="H4" i="5"/>
  <c r="I4" i="5"/>
  <c r="J4" i="5"/>
  <c r="K4" i="5"/>
  <c r="AK30" i="4" s="1"/>
  <c r="L4" i="5"/>
  <c r="M4" i="5"/>
  <c r="O4" i="5" s="1"/>
  <c r="N4" i="5"/>
  <c r="C4" i="5"/>
  <c r="N16" i="5"/>
  <c r="D16" i="5"/>
  <c r="E16" i="5"/>
  <c r="F16" i="5"/>
  <c r="G16" i="5"/>
  <c r="H16" i="5"/>
  <c r="I16" i="5"/>
  <c r="J16" i="5"/>
  <c r="K16" i="5"/>
  <c r="L16" i="5"/>
  <c r="M16" i="5"/>
  <c r="O56" i="5"/>
  <c r="AC36" i="4" s="1"/>
  <c r="O15" i="5"/>
  <c r="AC43" i="4" s="1"/>
  <c r="O14" i="5"/>
  <c r="N56" i="3"/>
  <c r="M56" i="3"/>
  <c r="L56" i="3"/>
  <c r="K56" i="3"/>
  <c r="J56" i="3"/>
  <c r="I56" i="3"/>
  <c r="H56" i="3"/>
  <c r="G56" i="3"/>
  <c r="F56" i="3"/>
  <c r="E56" i="3"/>
  <c r="D56" i="3"/>
  <c r="N15" i="3"/>
  <c r="M15" i="3"/>
  <c r="L15" i="3"/>
  <c r="K15" i="3"/>
  <c r="J15" i="3"/>
  <c r="I15" i="3"/>
  <c r="H15" i="3"/>
  <c r="G15" i="3"/>
  <c r="F15" i="3"/>
  <c r="E15" i="3"/>
  <c r="C15" i="3"/>
  <c r="D15" i="3"/>
  <c r="D5" i="3"/>
  <c r="E5" i="3"/>
  <c r="F5" i="3"/>
  <c r="G5" i="3"/>
  <c r="H5" i="3"/>
  <c r="I5" i="3"/>
  <c r="J5" i="3"/>
  <c r="K5" i="3"/>
  <c r="L5" i="3"/>
  <c r="M5" i="3"/>
  <c r="N5" i="3"/>
  <c r="D6" i="3"/>
  <c r="E6" i="3"/>
  <c r="F6" i="3"/>
  <c r="G6" i="3"/>
  <c r="H6" i="3"/>
  <c r="I6" i="3"/>
  <c r="J6" i="3"/>
  <c r="K6" i="3"/>
  <c r="L6" i="3"/>
  <c r="M6" i="3"/>
  <c r="N6" i="3"/>
  <c r="D7" i="3"/>
  <c r="E7" i="3"/>
  <c r="F7" i="3"/>
  <c r="G7" i="3"/>
  <c r="H7" i="3"/>
  <c r="I7" i="3"/>
  <c r="J7" i="3"/>
  <c r="K7" i="3"/>
  <c r="L7" i="3"/>
  <c r="M7" i="3"/>
  <c r="N7" i="3"/>
  <c r="D8" i="3"/>
  <c r="E8" i="3"/>
  <c r="F8" i="3"/>
  <c r="G8" i="3"/>
  <c r="H8" i="3"/>
  <c r="I8" i="3"/>
  <c r="J8" i="3"/>
  <c r="K8" i="3"/>
  <c r="L8" i="3"/>
  <c r="M8" i="3"/>
  <c r="N8" i="3"/>
  <c r="D9" i="3"/>
  <c r="E9" i="3"/>
  <c r="F9" i="3"/>
  <c r="G9" i="3"/>
  <c r="H9" i="3"/>
  <c r="I9" i="3"/>
  <c r="J9" i="3"/>
  <c r="K9" i="3"/>
  <c r="L9" i="3"/>
  <c r="M9" i="3"/>
  <c r="N9" i="3"/>
  <c r="D10" i="3"/>
  <c r="E10" i="3"/>
  <c r="F10" i="3"/>
  <c r="G10" i="3"/>
  <c r="H10" i="3"/>
  <c r="I10" i="3"/>
  <c r="J10" i="3"/>
  <c r="K10" i="3"/>
  <c r="L10" i="3"/>
  <c r="M10" i="3"/>
  <c r="N10" i="3"/>
  <c r="D11" i="3"/>
  <c r="E11" i="3"/>
  <c r="F11" i="3"/>
  <c r="G11" i="3"/>
  <c r="H11" i="3"/>
  <c r="I11" i="3"/>
  <c r="J11" i="3"/>
  <c r="K11" i="3"/>
  <c r="L11" i="3"/>
  <c r="M11" i="3"/>
  <c r="N11" i="3"/>
  <c r="D12" i="3"/>
  <c r="E12" i="3"/>
  <c r="F12" i="3"/>
  <c r="G12" i="3"/>
  <c r="H12" i="3"/>
  <c r="I12" i="3"/>
  <c r="J12" i="3"/>
  <c r="K12" i="3"/>
  <c r="L12" i="3"/>
  <c r="M12" i="3"/>
  <c r="N12" i="3"/>
  <c r="D13" i="3"/>
  <c r="E13" i="3"/>
  <c r="F13" i="3"/>
  <c r="G13" i="3"/>
  <c r="H13" i="3"/>
  <c r="I13" i="3"/>
  <c r="J13" i="3"/>
  <c r="K13" i="3"/>
  <c r="L13" i="3"/>
  <c r="M13" i="3"/>
  <c r="N13" i="3"/>
  <c r="D14" i="3"/>
  <c r="E14" i="3"/>
  <c r="F14" i="3"/>
  <c r="G14" i="3"/>
  <c r="H14" i="3"/>
  <c r="I14" i="3"/>
  <c r="J14" i="3"/>
  <c r="K14" i="3"/>
  <c r="L14" i="3"/>
  <c r="M14" i="3"/>
  <c r="N14" i="3"/>
  <c r="C7" i="3"/>
  <c r="C8" i="3"/>
  <c r="C9" i="3"/>
  <c r="C10" i="3"/>
  <c r="C11" i="3"/>
  <c r="C12" i="3"/>
  <c r="C13" i="3"/>
  <c r="C14" i="3"/>
  <c r="C6" i="3"/>
  <c r="C5" i="3"/>
  <c r="AC19" i="4" s="1"/>
  <c r="O9" i="5"/>
  <c r="AC48" i="4" s="1"/>
  <c r="AL30" i="4"/>
  <c r="AD30" i="4"/>
  <c r="AE30" i="4"/>
  <c r="AF30" i="4"/>
  <c r="AG30" i="4"/>
  <c r="AH30" i="4"/>
  <c r="AI30" i="4"/>
  <c r="AJ30" i="4"/>
  <c r="AD88" i="4"/>
  <c r="AE88" i="4"/>
  <c r="AF88" i="4"/>
  <c r="AG88" i="4"/>
  <c r="AH88" i="4"/>
  <c r="AI88" i="4"/>
  <c r="AJ88" i="4"/>
  <c r="AK88" i="4"/>
  <c r="AL88" i="4"/>
  <c r="AM88" i="4"/>
  <c r="AN88" i="4"/>
  <c r="AD89" i="4"/>
  <c r="AE89" i="4"/>
  <c r="AF89" i="4"/>
  <c r="AG89" i="4"/>
  <c r="AH89" i="4"/>
  <c r="AI89" i="4"/>
  <c r="AJ89" i="4"/>
  <c r="AK89" i="4"/>
  <c r="AL89" i="4"/>
  <c r="AM89" i="4"/>
  <c r="AN89" i="4"/>
  <c r="AD90" i="4"/>
  <c r="AE90" i="4"/>
  <c r="AF90" i="4"/>
  <c r="AG90" i="4"/>
  <c r="AH90" i="4"/>
  <c r="AI90" i="4"/>
  <c r="AJ90" i="4"/>
  <c r="AK90" i="4"/>
  <c r="AL90" i="4"/>
  <c r="AM90" i="4"/>
  <c r="AN90" i="4"/>
  <c r="AD91" i="4"/>
  <c r="AE91" i="4"/>
  <c r="AF91" i="4"/>
  <c r="AG91" i="4"/>
  <c r="AH91" i="4"/>
  <c r="AI91" i="4"/>
  <c r="AJ91" i="4"/>
  <c r="AK91" i="4"/>
  <c r="AL91" i="4"/>
  <c r="AM91" i="4"/>
  <c r="AN91" i="4"/>
  <c r="AD92" i="4"/>
  <c r="AE92" i="4"/>
  <c r="AF92" i="4"/>
  <c r="AG92" i="4"/>
  <c r="AH92" i="4"/>
  <c r="AI92" i="4"/>
  <c r="AJ92" i="4"/>
  <c r="AK92" i="4"/>
  <c r="AL92" i="4"/>
  <c r="AM92" i="4"/>
  <c r="AN92" i="4"/>
  <c r="AD93" i="4"/>
  <c r="AE93" i="4"/>
  <c r="AF93" i="4"/>
  <c r="AG93" i="4"/>
  <c r="AH93" i="4"/>
  <c r="AI93" i="4"/>
  <c r="AJ93" i="4"/>
  <c r="AK93" i="4"/>
  <c r="AL93" i="4"/>
  <c r="AM93" i="4"/>
  <c r="AN93" i="4"/>
  <c r="AD94" i="4"/>
  <c r="AE94" i="4"/>
  <c r="AF94" i="4"/>
  <c r="AG94" i="4"/>
  <c r="AH94" i="4"/>
  <c r="AI94" i="4"/>
  <c r="AJ94" i="4"/>
  <c r="AK94" i="4"/>
  <c r="AL94" i="4"/>
  <c r="AM94" i="4"/>
  <c r="AN94" i="4"/>
  <c r="AD95" i="4"/>
  <c r="AE95" i="4"/>
  <c r="AF95" i="4"/>
  <c r="AG95" i="4"/>
  <c r="AH95" i="4"/>
  <c r="AI95" i="4"/>
  <c r="AJ95" i="4"/>
  <c r="AK95" i="4"/>
  <c r="AL95" i="4"/>
  <c r="AM95" i="4"/>
  <c r="AN95" i="4"/>
  <c r="AD96" i="4"/>
  <c r="AE96" i="4"/>
  <c r="AF96" i="4"/>
  <c r="AG96" i="4"/>
  <c r="AH96" i="4"/>
  <c r="AI96" i="4"/>
  <c r="AJ96" i="4"/>
  <c r="AK96" i="4"/>
  <c r="AL96" i="4"/>
  <c r="AM96" i="4"/>
  <c r="AN96" i="4"/>
  <c r="AD97" i="4"/>
  <c r="AE97" i="4"/>
  <c r="AF97" i="4"/>
  <c r="AG97" i="4"/>
  <c r="AH97" i="4"/>
  <c r="AI97" i="4"/>
  <c r="AJ97" i="4"/>
  <c r="AK97" i="4"/>
  <c r="AL97" i="4"/>
  <c r="AM97" i="4"/>
  <c r="AN97" i="4"/>
  <c r="AC89" i="4"/>
  <c r="AC90" i="4"/>
  <c r="AC91" i="4"/>
  <c r="AC92" i="4"/>
  <c r="AC93" i="4"/>
  <c r="AC94" i="4"/>
  <c r="AC95" i="4"/>
  <c r="AC96" i="4"/>
  <c r="AC97" i="4"/>
  <c r="AC88" i="4"/>
  <c r="AN30" i="4"/>
  <c r="O55" i="5"/>
  <c r="O54" i="5"/>
  <c r="O53" i="5"/>
  <c r="O52" i="5"/>
  <c r="O51" i="5"/>
  <c r="O50" i="5"/>
  <c r="O49" i="5"/>
  <c r="O48" i="5"/>
  <c r="O47" i="5"/>
  <c r="O46" i="5"/>
  <c r="O45" i="5"/>
  <c r="M41" i="5"/>
  <c r="L41" i="5"/>
  <c r="E41" i="5"/>
  <c r="D41" i="5"/>
  <c r="O43" i="5"/>
  <c r="N41" i="5"/>
  <c r="J41" i="5"/>
  <c r="I41" i="5"/>
  <c r="H41" i="5"/>
  <c r="G41" i="5"/>
  <c r="F41" i="5"/>
  <c r="K41" i="5"/>
  <c r="C41" i="5"/>
  <c r="O40" i="5"/>
  <c r="O39" i="5"/>
  <c r="O38" i="5"/>
  <c r="H34" i="5"/>
  <c r="G34" i="5"/>
  <c r="O36" i="5"/>
  <c r="M34" i="5"/>
  <c r="L34" i="5"/>
  <c r="K34" i="5"/>
  <c r="J34" i="5"/>
  <c r="I34" i="5"/>
  <c r="E34" i="5"/>
  <c r="D34" i="5"/>
  <c r="O35" i="5"/>
  <c r="N34" i="5"/>
  <c r="F34" i="5"/>
  <c r="O33" i="5"/>
  <c r="O32" i="5"/>
  <c r="O31" i="5"/>
  <c r="O30" i="5"/>
  <c r="O29" i="5"/>
  <c r="O28" i="5"/>
  <c r="J24" i="5"/>
  <c r="I24" i="5"/>
  <c r="O27" i="5"/>
  <c r="O26" i="5"/>
  <c r="N24" i="5"/>
  <c r="M24" i="5"/>
  <c r="L24" i="5"/>
  <c r="K24" i="5"/>
  <c r="G24" i="5"/>
  <c r="F24" i="5"/>
  <c r="E24" i="5"/>
  <c r="D24" i="5"/>
  <c r="O25" i="5"/>
  <c r="H24" i="5"/>
  <c r="O23" i="5"/>
  <c r="O22" i="5"/>
  <c r="O21" i="5"/>
  <c r="M17" i="5"/>
  <c r="L17" i="5"/>
  <c r="E17" i="5"/>
  <c r="O20" i="5"/>
  <c r="O19" i="5"/>
  <c r="N17" i="5"/>
  <c r="J17" i="5"/>
  <c r="I17" i="5"/>
  <c r="H17" i="5"/>
  <c r="G17" i="5"/>
  <c r="O18" i="5"/>
  <c r="K17" i="5"/>
  <c r="C17" i="5"/>
  <c r="AC53" i="4"/>
  <c r="B14" i="5"/>
  <c r="AB97" i="4" s="1"/>
  <c r="O13" i="5"/>
  <c r="AC52" i="4" s="1"/>
  <c r="B13" i="5"/>
  <c r="AB96" i="4" s="1"/>
  <c r="O12" i="5"/>
  <c r="AC51" i="4" s="1"/>
  <c r="B12" i="5"/>
  <c r="AB95" i="4" s="1"/>
  <c r="O11" i="5"/>
  <c r="AC50" i="4" s="1"/>
  <c r="B11" i="5"/>
  <c r="AB94" i="4" s="1"/>
  <c r="O10" i="5"/>
  <c r="AC49" i="4" s="1"/>
  <c r="B10" i="5"/>
  <c r="AB93" i="4" s="1"/>
  <c r="B9" i="5"/>
  <c r="AB92" i="4" s="1"/>
  <c r="O8" i="5"/>
  <c r="AC47" i="4" s="1"/>
  <c r="B8" i="5"/>
  <c r="AB91" i="4" s="1"/>
  <c r="O7" i="5"/>
  <c r="AC46" i="4" s="1"/>
  <c r="B7" i="5"/>
  <c r="AB90" i="4" s="1"/>
  <c r="O6" i="5"/>
  <c r="AC45" i="4" s="1"/>
  <c r="B6" i="5"/>
  <c r="AB89" i="4" s="1"/>
  <c r="O5" i="5"/>
  <c r="AC44" i="4" s="1"/>
  <c r="B5" i="5"/>
  <c r="AB88" i="4" s="1"/>
  <c r="AC57" i="4" a="1"/>
  <c r="AC57" i="4" s="1"/>
  <c r="AC18" i="4" a="1"/>
  <c r="AC18" i="4" s="1"/>
  <c r="AA45" i="4"/>
  <c r="AA46" i="4"/>
  <c r="AA47" i="4"/>
  <c r="AA48" i="4"/>
  <c r="AA49" i="4"/>
  <c r="AA50" i="4"/>
  <c r="AA51" i="4"/>
  <c r="AA52" i="4"/>
  <c r="AA53" i="4"/>
  <c r="AA44" i="4"/>
  <c r="AO17" i="4"/>
  <c r="AA20" i="4"/>
  <c r="AA59" i="4" s="1"/>
  <c r="AA21" i="4"/>
  <c r="AA60" i="4" s="1"/>
  <c r="AA22" i="4"/>
  <c r="AA61" i="4" s="1"/>
  <c r="AA23" i="4"/>
  <c r="AA62" i="4" s="1"/>
  <c r="AA24" i="4"/>
  <c r="AA63" i="4" s="1"/>
  <c r="AA25" i="4"/>
  <c r="AA64" i="4" s="1"/>
  <c r="AA26" i="4"/>
  <c r="AA65" i="4" s="1"/>
  <c r="AA27" i="4"/>
  <c r="AA66" i="4" s="1"/>
  <c r="AA28" i="4"/>
  <c r="AA67" i="4" s="1"/>
  <c r="AA19" i="4"/>
  <c r="AA58" i="4" s="1"/>
  <c r="AM30" i="4" l="1"/>
  <c r="M4" i="3"/>
  <c r="O56" i="3"/>
  <c r="AB36" i="4" s="1"/>
  <c r="H57" i="5"/>
  <c r="G4" i="3"/>
  <c r="N4" i="3"/>
  <c r="F4" i="3"/>
  <c r="E4" i="3"/>
  <c r="L4" i="3"/>
  <c r="D4" i="3"/>
  <c r="K4" i="3"/>
  <c r="J4" i="3"/>
  <c r="I4" i="3"/>
  <c r="H4" i="3"/>
  <c r="C4" i="3"/>
  <c r="O15" i="3"/>
  <c r="AB43" i="4" s="1"/>
  <c r="L57" i="5"/>
  <c r="I57" i="5"/>
  <c r="G57" i="5"/>
  <c r="N57" i="5"/>
  <c r="K57" i="5"/>
  <c r="AC30" i="4"/>
  <c r="M57" i="5"/>
  <c r="E57" i="5"/>
  <c r="AB5" i="4" a="1"/>
  <c r="AB5" i="4" s="1"/>
  <c r="J57" i="5"/>
  <c r="AB8" i="4" a="1"/>
  <c r="AB8" i="4" s="1"/>
  <c r="O41" i="5"/>
  <c r="AC40" i="4" s="1"/>
  <c r="D17" i="5"/>
  <c r="O42" i="5"/>
  <c r="F17" i="5"/>
  <c r="C24" i="5"/>
  <c r="C16" i="5" s="1"/>
  <c r="O44" i="5"/>
  <c r="C34" i="5"/>
  <c r="O34" i="5" s="1"/>
  <c r="AC39" i="4" s="1"/>
  <c r="O37" i="5"/>
  <c r="AB11" i="4" s="1" a="1"/>
  <c r="AB11" i="4" s="1"/>
  <c r="AC58" i="4"/>
  <c r="AD19" i="4"/>
  <c r="AD58" i="4" s="1"/>
  <c r="AE19" i="4"/>
  <c r="AF19" i="4"/>
  <c r="AG19" i="4"/>
  <c r="AH19" i="4"/>
  <c r="AI19" i="4"/>
  <c r="AJ19" i="4"/>
  <c r="AK19" i="4"/>
  <c r="AL19" i="4"/>
  <c r="AM19" i="4"/>
  <c r="AN19" i="4"/>
  <c r="AD20" i="4"/>
  <c r="AE20" i="4"/>
  <c r="AF20" i="4"/>
  <c r="AG20" i="4"/>
  <c r="AH20" i="4"/>
  <c r="AI20" i="4"/>
  <c r="AJ20" i="4"/>
  <c r="AK20" i="4"/>
  <c r="AL20" i="4"/>
  <c r="AM20" i="4"/>
  <c r="AN20" i="4"/>
  <c r="AD21" i="4"/>
  <c r="AE21" i="4"/>
  <c r="AF21" i="4"/>
  <c r="AG21" i="4"/>
  <c r="AH21" i="4"/>
  <c r="AI21" i="4"/>
  <c r="AJ21" i="4"/>
  <c r="AK21" i="4"/>
  <c r="AL21" i="4"/>
  <c r="AM21" i="4"/>
  <c r="AN21" i="4"/>
  <c r="AD22" i="4"/>
  <c r="AE22" i="4"/>
  <c r="AF22" i="4"/>
  <c r="AG22" i="4"/>
  <c r="AH22" i="4"/>
  <c r="AI22" i="4"/>
  <c r="AJ22" i="4"/>
  <c r="AK22" i="4"/>
  <c r="AL22" i="4"/>
  <c r="AM22" i="4"/>
  <c r="AN22" i="4"/>
  <c r="AD24" i="4"/>
  <c r="AE24" i="4"/>
  <c r="AF24" i="4"/>
  <c r="AG24" i="4"/>
  <c r="AH24" i="4"/>
  <c r="AI24" i="4"/>
  <c r="AJ24" i="4"/>
  <c r="AK24" i="4"/>
  <c r="AL24" i="4"/>
  <c r="AM24" i="4"/>
  <c r="AN24" i="4"/>
  <c r="AD25" i="4"/>
  <c r="AE25" i="4"/>
  <c r="AF25" i="4"/>
  <c r="AG25" i="4"/>
  <c r="AH25" i="4"/>
  <c r="AI25" i="4"/>
  <c r="AJ25" i="4"/>
  <c r="AK25" i="4"/>
  <c r="AL25" i="4"/>
  <c r="AM25" i="4"/>
  <c r="AN25" i="4"/>
  <c r="AD26" i="4"/>
  <c r="AE26" i="4"/>
  <c r="AF26" i="4"/>
  <c r="AG26" i="4"/>
  <c r="AH26" i="4"/>
  <c r="AI26" i="4"/>
  <c r="AJ26" i="4"/>
  <c r="AK26" i="4"/>
  <c r="AL26" i="4"/>
  <c r="AM26" i="4"/>
  <c r="AN26" i="4"/>
  <c r="AD27" i="4"/>
  <c r="AE27" i="4"/>
  <c r="AF27" i="4"/>
  <c r="AG27" i="4"/>
  <c r="AH27" i="4"/>
  <c r="AI27" i="4"/>
  <c r="AJ27" i="4"/>
  <c r="AK27" i="4"/>
  <c r="AL27" i="4"/>
  <c r="AM27" i="4"/>
  <c r="AN27" i="4"/>
  <c r="AD28" i="4"/>
  <c r="AE28" i="4"/>
  <c r="AF28" i="4"/>
  <c r="AG28" i="4"/>
  <c r="AH28" i="4"/>
  <c r="AI28" i="4"/>
  <c r="AJ28" i="4"/>
  <c r="AK28" i="4"/>
  <c r="AL28" i="4"/>
  <c r="AM28" i="4"/>
  <c r="AN28" i="4"/>
  <c r="AC22" i="4"/>
  <c r="AC21" i="4"/>
  <c r="AC20" i="4"/>
  <c r="B6" i="3"/>
  <c r="AB20" i="4" s="1"/>
  <c r="AB59" i="4" s="1"/>
  <c r="B7" i="3"/>
  <c r="AB21" i="4" s="1"/>
  <c r="AB60" i="4" s="1"/>
  <c r="B8" i="3"/>
  <c r="B9" i="3"/>
  <c r="AB23" i="4" s="1"/>
  <c r="AB62" i="4" s="1"/>
  <c r="B10" i="3"/>
  <c r="AB24" i="4" s="1"/>
  <c r="AB63" i="4" s="1"/>
  <c r="B11" i="3"/>
  <c r="AB25" i="4" s="1"/>
  <c r="AB64" i="4" s="1"/>
  <c r="B12" i="3"/>
  <c r="AB26" i="4" s="1"/>
  <c r="AB65" i="4" s="1"/>
  <c r="B13" i="3"/>
  <c r="AB27" i="4" s="1"/>
  <c r="AB66" i="4" s="1"/>
  <c r="B14" i="3"/>
  <c r="AB28" i="4" s="1"/>
  <c r="AB67" i="4" s="1"/>
  <c r="B5" i="3"/>
  <c r="AB19" i="4" s="1"/>
  <c r="AB58" i="4" s="1"/>
  <c r="O24" i="5" l="1"/>
  <c r="AC38" i="4" s="1"/>
  <c r="O9" i="3"/>
  <c r="AB14" i="4" a="1"/>
  <c r="AB14" i="4" s="1"/>
  <c r="F57" i="5"/>
  <c r="D57" i="5"/>
  <c r="AC28" i="4"/>
  <c r="AC67" i="4" s="1"/>
  <c r="O14" i="3"/>
  <c r="AC27" i="4"/>
  <c r="AD66" i="4" s="1"/>
  <c r="AE66" i="4" s="1"/>
  <c r="AF66" i="4" s="1"/>
  <c r="AG66" i="4" s="1"/>
  <c r="AH66" i="4" s="1"/>
  <c r="AI66" i="4" s="1"/>
  <c r="AJ66" i="4" s="1"/>
  <c r="AK66" i="4" s="1"/>
  <c r="AL66" i="4" s="1"/>
  <c r="AM66" i="4" s="1"/>
  <c r="AN66" i="4" s="1"/>
  <c r="O13" i="3"/>
  <c r="AC26" i="4"/>
  <c r="AD65" i="4" s="1"/>
  <c r="AE65" i="4" s="1"/>
  <c r="AF65" i="4" s="1"/>
  <c r="AG65" i="4" s="1"/>
  <c r="AH65" i="4" s="1"/>
  <c r="AI65" i="4" s="1"/>
  <c r="AJ65" i="4" s="1"/>
  <c r="AK65" i="4" s="1"/>
  <c r="AL65" i="4" s="1"/>
  <c r="AM65" i="4" s="1"/>
  <c r="AN65" i="4" s="1"/>
  <c r="O12" i="3"/>
  <c r="AC25" i="4"/>
  <c r="AC64" i="4" s="1"/>
  <c r="O11" i="3"/>
  <c r="AC24" i="4"/>
  <c r="AC63" i="4" s="1"/>
  <c r="O10" i="3"/>
  <c r="O17" i="5"/>
  <c r="AC37" i="4" s="1"/>
  <c r="AC54" i="4"/>
  <c r="AE58" i="4"/>
  <c r="AF58" i="4" s="1"/>
  <c r="AG58" i="4" s="1"/>
  <c r="AH58" i="4" s="1"/>
  <c r="AI58" i="4" s="1"/>
  <c r="AJ58" i="4" s="1"/>
  <c r="AK58" i="4" s="1"/>
  <c r="AL58" i="4" s="1"/>
  <c r="AM58" i="4" s="1"/>
  <c r="AN58" i="4" s="1"/>
  <c r="AC59" i="4"/>
  <c r="AD59" i="4"/>
  <c r="AE59" i="4" s="1"/>
  <c r="AF59" i="4" s="1"/>
  <c r="AG59" i="4" s="1"/>
  <c r="AH59" i="4" s="1"/>
  <c r="AI59" i="4" s="1"/>
  <c r="AJ59" i="4" s="1"/>
  <c r="AK59" i="4" s="1"/>
  <c r="AL59" i="4" s="1"/>
  <c r="AM59" i="4" s="1"/>
  <c r="AN59" i="4" s="1"/>
  <c r="AK23" i="4"/>
  <c r="AK29" i="4" s="1"/>
  <c r="AJ23" i="4"/>
  <c r="AJ29" i="4" s="1"/>
  <c r="AI23" i="4"/>
  <c r="AI29" i="4" s="1"/>
  <c r="AH23" i="4"/>
  <c r="AH29" i="4" s="1"/>
  <c r="AM23" i="4"/>
  <c r="AM29" i="4" s="1"/>
  <c r="AL23" i="4"/>
  <c r="AL29" i="4" s="1"/>
  <c r="AC23" i="4"/>
  <c r="AG23" i="4"/>
  <c r="AG29" i="4" s="1"/>
  <c r="AE23" i="4"/>
  <c r="AE29" i="4" s="1"/>
  <c r="AD23" i="4"/>
  <c r="AD29" i="4" s="1"/>
  <c r="AN23" i="4"/>
  <c r="AN29" i="4" s="1"/>
  <c r="AF23" i="4"/>
  <c r="AF29" i="4" s="1"/>
  <c r="AD60" i="4"/>
  <c r="AE60" i="4" s="1"/>
  <c r="AF60" i="4" s="1"/>
  <c r="AG60" i="4" s="1"/>
  <c r="AH60" i="4" s="1"/>
  <c r="AI60" i="4" s="1"/>
  <c r="AJ60" i="4" s="1"/>
  <c r="AK60" i="4" s="1"/>
  <c r="AL60" i="4" s="1"/>
  <c r="AM60" i="4" s="1"/>
  <c r="AN60" i="4" s="1"/>
  <c r="AC60" i="4"/>
  <c r="AD61" i="4"/>
  <c r="AC61" i="4"/>
  <c r="AB22" i="4"/>
  <c r="AB61" i="4" s="1"/>
  <c r="O50" i="3"/>
  <c r="O42" i="3"/>
  <c r="O35" i="3"/>
  <c r="O29" i="3"/>
  <c r="O16" i="5" l="1"/>
  <c r="O57" i="5" s="1"/>
  <c r="AD67" i="4"/>
  <c r="AE67" i="4" s="1"/>
  <c r="AF67" i="4" s="1"/>
  <c r="AG67" i="4" s="1"/>
  <c r="AH67" i="4" s="1"/>
  <c r="AI67" i="4" s="1"/>
  <c r="AJ67" i="4" s="1"/>
  <c r="AK67" i="4" s="1"/>
  <c r="AL67" i="4" s="1"/>
  <c r="AM67" i="4" s="1"/>
  <c r="AN67" i="4" s="1"/>
  <c r="AD63" i="4"/>
  <c r="AE63" i="4" s="1"/>
  <c r="AF63" i="4" s="1"/>
  <c r="AG63" i="4" s="1"/>
  <c r="AH63" i="4" s="1"/>
  <c r="AI63" i="4" s="1"/>
  <c r="AJ63" i="4" s="1"/>
  <c r="AK63" i="4" s="1"/>
  <c r="AL63" i="4" s="1"/>
  <c r="AM63" i="4" s="1"/>
  <c r="AN63" i="4" s="1"/>
  <c r="AC65" i="4"/>
  <c r="AC66" i="4"/>
  <c r="AD64" i="4"/>
  <c r="AE64" i="4" s="1"/>
  <c r="AF64" i="4" s="1"/>
  <c r="AG64" i="4" s="1"/>
  <c r="AH64" i="4" s="1"/>
  <c r="AI64" i="4" s="1"/>
  <c r="AJ64" i="4" s="1"/>
  <c r="AK64" i="4" s="1"/>
  <c r="AL64" i="4" s="1"/>
  <c r="AM64" i="4" s="1"/>
  <c r="AN64" i="4" s="1"/>
  <c r="C57" i="5"/>
  <c r="AE72" i="4" s="1" a="1"/>
  <c r="AE72" i="4" s="1"/>
  <c r="AC62" i="4"/>
  <c r="AD62" i="4"/>
  <c r="AC29" i="4"/>
  <c r="AE61" i="4"/>
  <c r="O8" i="3"/>
  <c r="O6" i="3"/>
  <c r="G17" i="3"/>
  <c r="N17" i="3"/>
  <c r="O23" i="3"/>
  <c r="O43" i="3"/>
  <c r="O52" i="3"/>
  <c r="O38" i="3"/>
  <c r="O45" i="3"/>
  <c r="O53" i="3"/>
  <c r="O37" i="3"/>
  <c r="O39" i="3"/>
  <c r="O46" i="3"/>
  <c r="O54" i="3"/>
  <c r="O30" i="3"/>
  <c r="O51" i="3"/>
  <c r="O32" i="3"/>
  <c r="L17" i="3"/>
  <c r="D17" i="3"/>
  <c r="O26" i="3"/>
  <c r="O47" i="3"/>
  <c r="O55" i="3"/>
  <c r="O36" i="3"/>
  <c r="O25" i="3"/>
  <c r="O19" i="3"/>
  <c r="O20" i="3"/>
  <c r="O22" i="3"/>
  <c r="F17" i="3"/>
  <c r="I17" i="3"/>
  <c r="O27" i="3"/>
  <c r="O31" i="3"/>
  <c r="I24" i="3"/>
  <c r="O40" i="3"/>
  <c r="L34" i="3"/>
  <c r="D34" i="3"/>
  <c r="O48" i="3"/>
  <c r="O49" i="3"/>
  <c r="O44" i="3"/>
  <c r="O7" i="3"/>
  <c r="O18" i="3"/>
  <c r="O33" i="3"/>
  <c r="O5" i="3"/>
  <c r="O21" i="3"/>
  <c r="O28" i="3"/>
  <c r="J17" i="3"/>
  <c r="H17" i="3"/>
  <c r="M24" i="3"/>
  <c r="E24" i="3"/>
  <c r="H24" i="3"/>
  <c r="K24" i="3"/>
  <c r="M34" i="3"/>
  <c r="E34" i="3"/>
  <c r="H34" i="3"/>
  <c r="K34" i="3"/>
  <c r="L24" i="3"/>
  <c r="D24" i="3"/>
  <c r="G24" i="3"/>
  <c r="J24" i="3"/>
  <c r="G34" i="3"/>
  <c r="J34" i="3"/>
  <c r="N24" i="3"/>
  <c r="F24" i="3"/>
  <c r="N34" i="3"/>
  <c r="F34" i="3"/>
  <c r="I34" i="3"/>
  <c r="M17" i="3"/>
  <c r="E17" i="3"/>
  <c r="K17" i="3"/>
  <c r="C34" i="3"/>
  <c r="C24" i="3"/>
  <c r="C17" i="3"/>
  <c r="M16" i="3" l="1"/>
  <c r="D16" i="3"/>
  <c r="AD73" i="4" s="1"/>
  <c r="G16" i="3"/>
  <c r="AD76" i="4" s="1"/>
  <c r="I16" i="3"/>
  <c r="AD78" i="4" s="1"/>
  <c r="F16" i="3"/>
  <c r="AD75" i="4" s="1"/>
  <c r="L16" i="3"/>
  <c r="AD81" i="4" s="1"/>
  <c r="K16" i="3"/>
  <c r="AD80" i="4" s="1"/>
  <c r="H16" i="3"/>
  <c r="AD77" i="4" s="1"/>
  <c r="N16" i="3"/>
  <c r="AD83" i="4" s="1"/>
  <c r="E16" i="3"/>
  <c r="AD74" i="4" s="1"/>
  <c r="J16" i="3"/>
  <c r="AD79" i="4" s="1"/>
  <c r="AC41" i="4"/>
  <c r="AC68" i="4"/>
  <c r="C59" i="5"/>
  <c r="AB10" i="4" a="1"/>
  <c r="AB10" i="4" s="1"/>
  <c r="AB13" i="4" a="1"/>
  <c r="AB13" i="4" s="1"/>
  <c r="AO24" i="4"/>
  <c r="AB49" i="4"/>
  <c r="AO27" i="4"/>
  <c r="AB52" i="4"/>
  <c r="AO28" i="4"/>
  <c r="AB53" i="4"/>
  <c r="AB4" i="4" a="1"/>
  <c r="AB4" i="4" s="1"/>
  <c r="AO26" i="4"/>
  <c r="AB51" i="4"/>
  <c r="AB7" i="4" a="1"/>
  <c r="AB7" i="4" s="1"/>
  <c r="AO25" i="4"/>
  <c r="AB50" i="4"/>
  <c r="AB45" i="4"/>
  <c r="AO20" i="4"/>
  <c r="AD82" i="4"/>
  <c r="AE62" i="4"/>
  <c r="AD68" i="4"/>
  <c r="AO23" i="4"/>
  <c r="AB48" i="4"/>
  <c r="AO19" i="4"/>
  <c r="AB44" i="4"/>
  <c r="AB46" i="4"/>
  <c r="AO21" i="4"/>
  <c r="AF61" i="4"/>
  <c r="AO22" i="4"/>
  <c r="AB47" i="4"/>
  <c r="O34" i="3"/>
  <c r="AB39" i="4" s="1"/>
  <c r="O24" i="3"/>
  <c r="AB38" i="4" s="1"/>
  <c r="O17" i="3"/>
  <c r="AB37" i="4" s="1"/>
  <c r="O4" i="3"/>
  <c r="D59" i="5" l="1"/>
  <c r="E59" i="5" s="1"/>
  <c r="F59" i="5" s="1"/>
  <c r="G59" i="5" s="1"/>
  <c r="H59" i="5" s="1"/>
  <c r="I59" i="5" s="1"/>
  <c r="J59" i="5" s="1"/>
  <c r="K59" i="5" s="1"/>
  <c r="L59" i="5" s="1"/>
  <c r="M59" i="5" s="1"/>
  <c r="N59" i="5" s="1"/>
  <c r="L57" i="3"/>
  <c r="H57" i="3"/>
  <c r="D57" i="3"/>
  <c r="N57" i="3"/>
  <c r="I57" i="3"/>
  <c r="K57" i="3"/>
  <c r="E57" i="3"/>
  <c r="F57" i="3"/>
  <c r="G57" i="3"/>
  <c r="J57" i="3"/>
  <c r="M57" i="3"/>
  <c r="AF62" i="4"/>
  <c r="AE68" i="4"/>
  <c r="AG61" i="4"/>
  <c r="AB54" i="4"/>
  <c r="AG72" i="4" l="1" a="1"/>
  <c r="AG72" i="4" s="1"/>
  <c r="AG62" i="4"/>
  <c r="AF68" i="4"/>
  <c r="AH61" i="4"/>
  <c r="AH62" i="4" l="1"/>
  <c r="AG68" i="4"/>
  <c r="AI61" i="4"/>
  <c r="AI62" i="4" l="1"/>
  <c r="AH68" i="4"/>
  <c r="AJ61" i="4"/>
  <c r="AJ62" i="4" l="1"/>
  <c r="AI68" i="4"/>
  <c r="AK61" i="4"/>
  <c r="AK62" i="4" l="1"/>
  <c r="AJ68" i="4"/>
  <c r="AL61" i="4"/>
  <c r="AL62" i="4" l="1"/>
  <c r="AK68" i="4"/>
  <c r="AM61" i="4"/>
  <c r="AM62" i="4" l="1"/>
  <c r="AL68" i="4"/>
  <c r="AN61" i="4"/>
  <c r="AN62" i="4" l="1"/>
  <c r="AN68" i="4" s="1"/>
  <c r="AM68" i="4"/>
  <c r="C16" i="3"/>
  <c r="O16" i="3" s="1"/>
  <c r="O41" i="3"/>
  <c r="AB40" i="4" s="1"/>
  <c r="AD72" i="4" l="1"/>
  <c r="AF73" i="4" s="1"/>
  <c r="AF74" i="4" s="1"/>
  <c r="AF75" i="4" s="1"/>
  <c r="AF76" i="4" s="1"/>
  <c r="AF77" i="4" s="1"/>
  <c r="AF78" i="4" s="1"/>
  <c r="AF79" i="4" s="1"/>
  <c r="AF80" i="4" s="1"/>
  <c r="AF81" i="4" s="1"/>
  <c r="AF82" i="4" s="1"/>
  <c r="AF83" i="4" s="1"/>
  <c r="AF72" i="4"/>
  <c r="AB41" i="4"/>
  <c r="O57" i="3"/>
  <c r="C57" i="3"/>
</calcChain>
</file>

<file path=xl/comments1.xml><?xml version="1.0" encoding="utf-8"?>
<comments xmlns="http://schemas.openxmlformats.org/spreadsheetml/2006/main" xmlns:mc="http://schemas.openxmlformats.org/markup-compatibility/2006" xmlns:xr="http://schemas.microsoft.com/office/spreadsheetml/2014/revision" mc:Ignorable="xr">
  <authors>
    <author>Oona</author>
  </authors>
  <commentList>
    <comment ref="C14" authorId="0" shapeId="0" xr:uid="{0F0A7337-7A89-B94B-AA98-4B47CB1F33FE}">
      <text>
        <r>
          <rPr>
            <b/>
            <sz val="10"/>
            <color rgb="FF000000"/>
            <rFont val="Tahoma"/>
            <family val="2"/>
          </rPr>
          <t>Oona:</t>
        </r>
        <r>
          <rPr>
            <sz val="10"/>
            <color rgb="FF000000"/>
            <rFont val="Tahoma"/>
            <family val="2"/>
          </rPr>
          <t xml:space="preserve">
</t>
        </r>
        <r>
          <rPr>
            <sz val="10"/>
            <color rgb="FF000000"/>
            <rFont val="Tahoma"/>
            <family val="2"/>
          </rPr>
          <t xml:space="preserve">(for limited liability companies) Depriciations are a way of dividing the cost of a large purchase across several fiscal years. Depriciations are made for machines and equipment that have a service life of more than 3 years and a purchasing price of more than 1200 €. Depriciations can affect your company's taxes. Ask your accountant if you are unsure about depriciations.
</t>
        </r>
      </text>
    </comment>
  </commentList>
</comments>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<sst xmlns="http://schemas.openxmlformats.org/spreadsheetml/2006/main" count="371" uniqueCount="144">
  <si>
    <t>Budjetti</t>
  </si>
  <si>
    <t>Yhteensä</t>
  </si>
  <si>
    <t>Kuluerä</t>
  </si>
  <si>
    <t>Kassavirta</t>
  </si>
  <si>
    <t>Toteuma</t>
  </si>
  <si>
    <t>Welcome to the small business budgeting tool!</t>
  </si>
  <si>
    <t>The purpose of this tool is to make yearly budgeting easier and to illustrate the impact of various expense and revenue streams on the overall budget. After filling in your estimates of expenses and revenues are entered on this tab, the figures can be reviewed on the other tabs</t>
  </si>
  <si>
    <t>Estimates of expenses and revenues</t>
  </si>
  <si>
    <t>Fill in the infermation about your company's expenses. You can ask your accountant for last years figures or fill in according to your own estimates.</t>
  </si>
  <si>
    <t>€/month</t>
  </si>
  <si>
    <t>€/year</t>
  </si>
  <si>
    <t>pcs/month</t>
  </si>
  <si>
    <t>pcs/year</t>
  </si>
  <si>
    <t>€/pcs</t>
  </si>
  <si>
    <t>Fixed costs</t>
  </si>
  <si>
    <r>
      <t xml:space="preserve">Let's start by filling in fixed costs. These are costs that remain the same regardless of sales volume. The expenses can be filled in as yearly or monthly expenses by choosing the desired option (€/Month or €/year) from the drop-down menus on the right side of the expense items. </t>
    </r>
    <r>
      <rPr>
        <b/>
        <sz val="12"/>
        <color theme="8" tint="-0.89999084444715716"/>
        <rFont val="Aptos Narrow"/>
        <scheme val="minor"/>
      </rPr>
      <t>Please enter the figures without minus signs ( - ).</t>
    </r>
  </si>
  <si>
    <t>Premises and equipment</t>
  </si>
  <si>
    <t>Rent</t>
  </si>
  <si>
    <t>Maintenance of premises</t>
  </si>
  <si>
    <t>New machines and equipment</t>
  </si>
  <si>
    <t>Depriciations of machinery and equipment</t>
  </si>
  <si>
    <t>Machinery and equipment rents</t>
  </si>
  <si>
    <t>Other equipment and premises costs</t>
  </si>
  <si>
    <t>Services and licenses</t>
  </si>
  <si>
    <t>Accounting</t>
  </si>
  <si>
    <t>Software licenses</t>
  </si>
  <si>
    <t>Website upkeep</t>
  </si>
  <si>
    <t>Internet costs</t>
  </si>
  <si>
    <t>Organization and union membership fees</t>
  </si>
  <si>
    <t>Patent and IPR costs</t>
  </si>
  <si>
    <t>Banking costs</t>
  </si>
  <si>
    <t>Other service costs</t>
  </si>
  <si>
    <t>Personnel costs</t>
  </si>
  <si>
    <t>Your own wage</t>
  </si>
  <si>
    <t>Entrepreneur pension insurance</t>
  </si>
  <si>
    <t>Entrepreneur unemployment insurance</t>
  </si>
  <si>
    <t>Staff wages</t>
  </si>
  <si>
    <t>Staff insurances</t>
  </si>
  <si>
    <t>Other personnel costs</t>
  </si>
  <si>
    <t>Now you can fill in the variable costs. These are costs that vary depending on the sales/production volume.</t>
  </si>
  <si>
    <t>Variable costs</t>
  </si>
  <si>
    <t>Office supplies</t>
  </si>
  <si>
    <t>Marketing costs</t>
  </si>
  <si>
    <t>Electricity</t>
  </si>
  <si>
    <t>Outsourced services</t>
  </si>
  <si>
    <t>Raw materials</t>
  </si>
  <si>
    <t>Packaging materials</t>
  </si>
  <si>
    <t>Transport costs</t>
  </si>
  <si>
    <t>Mailing and postage</t>
  </si>
  <si>
    <t>Warehouse and storing of products</t>
  </si>
  <si>
    <t>Travel expenses</t>
  </si>
  <si>
    <t>Representation expenses</t>
  </si>
  <si>
    <t>Books and magazines</t>
  </si>
  <si>
    <t>Training</t>
  </si>
  <si>
    <t>Other variable costs</t>
  </si>
  <si>
    <t>Now let's focus on revenues and sales. Fill in the names of your products and services, their sales prices and the estimated sales volume (if you have more than 10 products/services, you can divide them into categories, and use average prices). You can fill in estimated sales as monthly or yearly sales by choosing an option from the drop-down menus on the right side of the estimated sales cells.</t>
  </si>
  <si>
    <t>Enter the names of your products and services below.</t>
  </si>
  <si>
    <t>Names of products and services</t>
  </si>
  <si>
    <t>Price</t>
  </si>
  <si>
    <t>Estimated sales</t>
  </si>
  <si>
    <t>Product/Service 1</t>
  </si>
  <si>
    <t>Product/Service 2</t>
  </si>
  <si>
    <t>Product/Service 3</t>
  </si>
  <si>
    <t>Product/Service 4</t>
  </si>
  <si>
    <t>Product/Service 5</t>
  </si>
  <si>
    <t>Product/Service 6</t>
  </si>
  <si>
    <t>Product/Service 7</t>
  </si>
  <si>
    <t>Product/Service 8</t>
  </si>
  <si>
    <t>Product/Service 9</t>
  </si>
  <si>
    <t>Product/Service 10</t>
  </si>
  <si>
    <t>Additional monthly costs and revenues</t>
  </si>
  <si>
    <t>Revenue</t>
  </si>
  <si>
    <t>Expense</t>
  </si>
  <si>
    <t>January</t>
  </si>
  <si>
    <t>February</t>
  </si>
  <si>
    <t>March</t>
  </si>
  <si>
    <t>April</t>
  </si>
  <si>
    <t>May</t>
  </si>
  <si>
    <t>June</t>
  </si>
  <si>
    <t>July</t>
  </si>
  <si>
    <t>August</t>
  </si>
  <si>
    <t>September</t>
  </si>
  <si>
    <t>October</t>
  </si>
  <si>
    <t>November</t>
  </si>
  <si>
    <t>December</t>
  </si>
  <si>
    <t>Once you have input all of your estimated expenses and revenues, you can go to the "Budget" tab.</t>
  </si>
  <si>
    <t>Sum</t>
  </si>
  <si>
    <t>Prices and sales of products and services</t>
  </si>
  <si>
    <t>Enter the unit sales prices below.</t>
  </si>
  <si>
    <t>Budget</t>
  </si>
  <si>
    <t>Here you can find the figures that you've input in the previous tab, compiled into a budget. You can expand and collapse the view by using the + and - buttons at the top of the page and on the left side of the page. The menus on the right side of each row can be used to try what would happen to the budget, if the figures on that row were reduced or increased by the chosen percentage.</t>
  </si>
  <si>
    <t>Revenues</t>
  </si>
  <si>
    <t>Sales 1</t>
  </si>
  <si>
    <t>Sales 2</t>
  </si>
  <si>
    <t>Sales 3</t>
  </si>
  <si>
    <t>Sales 4</t>
  </si>
  <si>
    <t>Sales 5</t>
  </si>
  <si>
    <t>Sales 6</t>
  </si>
  <si>
    <t>Sales 7</t>
  </si>
  <si>
    <t>Sales 8</t>
  </si>
  <si>
    <t>Sales 9</t>
  </si>
  <si>
    <t>Sales 10</t>
  </si>
  <si>
    <t>Entire year</t>
  </si>
  <si>
    <t>Expenses</t>
  </si>
  <si>
    <t>Total</t>
  </si>
  <si>
    <t xml:space="preserve">Now you can add realized figures on the "realized figures"-tab or jump to the "Charts"-tab to see the figures in a more visual way. </t>
  </si>
  <si>
    <t>Realized expenses and revenues</t>
  </si>
  <si>
    <t>Notes</t>
  </si>
  <si>
    <t>Once you've filled in the figures, you can go to the "Charts" tab.</t>
  </si>
  <si>
    <t>Charts</t>
  </si>
  <si>
    <t xml:space="preserve">In this tab, you can see the figures you've entered in a more visual way. The figures that you enter on other tabs are updated automatically to these graphs. </t>
  </si>
  <si>
    <t>Yearly expenses</t>
  </si>
  <si>
    <t>These graphs contain the expenses you've entered. The budgeted figures are shown in a lighter color on the left and the realized figures in a darker color on the right.</t>
  </si>
  <si>
    <r>
      <t xml:space="preserve">Here you can enter the realized figures. Filling in costs and sales as they happen can help you keep up with the budget and make changes to achieve the goals you've set in the budget. These figures are updated automatically to the "Charts"-tab to make following the differences between budgeted and realized figures. </t>
    </r>
    <r>
      <rPr>
        <b/>
        <sz val="14"/>
        <color theme="2" tint="-0.499984740745262"/>
        <rFont val="Aptos Narrow"/>
        <scheme val="minor"/>
      </rPr>
      <t>Please remember to enter the figures without the minus signs</t>
    </r>
    <r>
      <rPr>
        <sz val="14"/>
        <color theme="2" tint="-0.499984740745262"/>
        <rFont val="Aptos Narrow"/>
        <scheme val="minor"/>
      </rPr>
      <t>.</t>
    </r>
  </si>
  <si>
    <t>Realized</t>
  </si>
  <si>
    <t>Miscellaneous</t>
  </si>
  <si>
    <t>Cumulative budget</t>
  </si>
  <si>
    <t>Cumulative realized</t>
  </si>
  <si>
    <t>Yearly revenues</t>
  </si>
  <si>
    <t>Profit/loss</t>
  </si>
  <si>
    <t>In the graph below, you can see monthly profit/loss as bars and cumulative profits/losses as lines. The cumulative profit/loss of each month is calculated by adding together the previous months' figures. Budget is shown in purple and realized figures in a gray color.</t>
  </si>
  <si>
    <t>Phone operator costs</t>
  </si>
  <si>
    <t>Notes:</t>
  </si>
  <si>
    <t>Additional monthly revenues</t>
  </si>
  <si>
    <t>Additional monthly costs</t>
  </si>
  <si>
    <t>Additional</t>
  </si>
  <si>
    <t>Other personnel costs or insurances</t>
  </si>
  <si>
    <t>If you know that there are some costs and revenues that do not repeat each month, you can enter them here. For example: an invoice that is due once a year every november. You can add notes so that it is easier to remember what the cost/revenue was.</t>
  </si>
  <si>
    <t>Maintenance and upkeep of premises</t>
  </si>
  <si>
    <t>Depriciation of machinery and equipment</t>
  </si>
  <si>
    <t>Machinery and equipment leasing</t>
  </si>
  <si>
    <t>Other facility and equipment costs</t>
  </si>
  <si>
    <t>Accounting services</t>
  </si>
  <si>
    <t>Software license fees</t>
  </si>
  <si>
    <t>Website upkeep and maintenance</t>
  </si>
  <si>
    <t>Banking fees</t>
  </si>
  <si>
    <t>Self-employed pension insurance</t>
  </si>
  <si>
    <t>Self-employed unemployment insurance</t>
  </si>
  <si>
    <t>Your own salary</t>
  </si>
  <si>
    <t>Staff salaries</t>
  </si>
  <si>
    <t>Shipping and delivery costs</t>
  </si>
  <si>
    <t>Warehouse and storage costs</t>
  </si>
  <si>
    <t>Including heating and water</t>
  </si>
  <si>
    <t>e.g., advertising, marketing materials etc.</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</si>
</sst>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0\ &quot;€&quot;"/>
    <numFmt numFmtId="165" formatCode="\+0.00\ %;\-0.00%"/>
  </numFmts>
  <fonts count="20" x14ac:knownFonts="1">
    <font>
      <sz val="12"/>
      <color theme="1"/>
      <name val="Aptos Narrow"/>
      <family val="2"/>
      <scheme val="minor"/>
    </font>
    <font>
      <sz val="10"/>
      <color rgb="FF000000"/>
      <name val="Tahoma"/>
      <family val="2"/>
    </font>
    <font>
      <b/>
      <sz val="10"/>
      <color rgb="FF000000"/>
      <name val="Tahoma"/>
      <family val="2"/>
    </font>
    <font>
      <sz val="8"/>
      <name val="Aptos Narrow"/>
      <family val="2"/>
      <scheme val="minor"/>
    </font>
    <font>
      <b/>
      <sz val="14"/>
      <color theme="8" tint="-0.89999084444715716"/>
      <name val="Aptos Narrow"/>
      <scheme val="minor"/>
    </font>
    <font>
      <sz val="12"/>
      <color theme="8" tint="-0.89999084444715716"/>
      <name val="Aptos Narrow"/>
      <scheme val="minor"/>
    </font>
    <font>
      <b/>
      <sz val="12"/>
      <color theme="8" tint="-0.89999084444715716"/>
      <name val="Aptos Narrow"/>
      <scheme val="minor"/>
    </font>
    <font>
      <sz val="12"/>
      <color theme="8" tint="-0.89999084444715716"/>
      <name val="Aptos Narrow"/>
      <family val="2"/>
      <scheme val="minor"/>
    </font>
    <font>
      <sz val="12"/>
      <color theme="2" tint="-0.499984740745262"/>
      <name val="Aptos Narrow"/>
      <scheme val="minor"/>
    </font>
    <font>
      <sz val="12"/>
      <color theme="0"/>
      <name val="Aptos Narrow"/>
      <scheme val="minor"/>
    </font>
    <font>
      <b/>
      <sz val="14"/>
      <color theme="2" tint="-0.499984740745262"/>
      <name val="Aptos Narrow"/>
      <scheme val="minor"/>
    </font>
    <font>
      <b/>
      <sz val="26"/>
      <color theme="2" tint="-0.499984740745262"/>
      <name val="Aptos Narrow"/>
      <scheme val="minor"/>
    </font>
    <font>
      <b/>
      <sz val="18"/>
      <color theme="2" tint="-0.499984740745262"/>
      <name val="Aptos Narrow"/>
      <scheme val="minor"/>
    </font>
    <font>
      <sz val="14"/>
      <color theme="2" tint="-0.499984740745262"/>
      <name val="Aptos Narrow"/>
      <scheme val="minor"/>
    </font>
    <font>
      <sz val="14"/>
      <color theme="8" tint="-0.89999084444715716"/>
      <name val="Aptos Narrow"/>
      <scheme val="minor"/>
    </font>
    <font>
      <b/>
      <sz val="12"/>
      <color theme="2" tint="-0.499984740745262"/>
      <name val="Aptos Narrow"/>
      <scheme val="minor"/>
    </font>
    <font>
      <b/>
      <sz val="18"/>
      <color theme="8" tint="-0.89999084444715716"/>
      <name val="Aptos Narrow"/>
      <scheme val="minor"/>
    </font>
    <font>
      <sz val="16"/>
      <color theme="2" tint="-0.499984740745262"/>
      <name val="Aptos Narrow"/>
      <scheme val="minor"/>
    </font>
    <font>
      <sz val="12"/>
      <color rgb="FFFF0000"/>
      <name val="Aptos Narrow"/>
      <scheme val="minor"/>
    </font>
    <font>
      <b/>
      <sz val="12"/>
      <color theme="0"/>
      <name val="Aptos Narrow"/>
      <scheme val="minor"/>
    </font>
  </fonts>
  <fills count="10">
    <fill>
      <patternFill patternType="none"/>
    </fill>
    <fill>
      <patternFill patternType="gray125"/>
    </fill>
    <fill>
      <patternFill patternType="solid">
        <fgColor theme="0" tint="-0.14999847407452621"/>
        <bgColor indexed="64"/>
      </patternFill>
    </fill>
    <fill>
      <patternFill patternType="solid">
        <fgColor theme="6"/>
        <bgColor indexed="64"/>
      </patternFill>
    </fill>
    <fill>
      <patternFill patternType="solid">
        <fgColor theme="8"/>
        <bgColor indexed="64"/>
      </patternFill>
    </fill>
    <fill>
      <patternFill patternType="solid">
        <fgColor theme="5" tint="0.79998168889431442"/>
        <bgColor indexed="64"/>
      </patternFill>
    </fill>
    <fill>
      <patternFill patternType="solid">
        <fgColor rgb="FFFAFAFA"/>
        <bgColor indexed="64"/>
      </patternFill>
    </fill>
    <fill>
      <patternFill patternType="solid">
        <fgColor theme="4"/>
        <bgColor indexed="64"/>
      </patternFill>
    </fill>
    <fill>
      <patternFill patternType="solid">
        <fgColor theme="0" tint="-4.9989318521683403E-2"/>
        <bgColor indexed="64"/>
      </patternFill>
    </fill>
    <fill>
      <patternFill patternType="solid">
        <fgColor rgb="FFF9F3FF"/>
        <bgColor indexed="64"/>
      </patternFill>
    </fill>
  </fills>
  <borders count="30">
    <border>
      <left/>
      <right/>
      <top/>
      <bottom/>
      <diagonal/>
    </border>
    <border>
      <left/>
      <right/>
      <top style="thin">
        <color theme="8" tint="-9.9978637043366805E-2"/>
      </top>
      <bottom style="thin">
        <color theme="8" tint="-9.9978637043366805E-2"/>
      </bottom>
      <diagonal/>
    </border>
    <border>
      <left style="thin">
        <color theme="0" tint="-0.249977111117893"/>
      </left>
      <right style="thin">
        <color theme="0" tint="-0.249977111117893"/>
      </right>
      <top style="thin">
        <color theme="0" tint="-0.249977111117893"/>
      </top>
      <bottom style="thin">
        <color theme="0" tint="-0.249977111117893"/>
      </bottom>
      <diagonal/>
    </border>
    <border>
      <left style="thin">
        <color theme="0" tint="-0.249977111117893"/>
      </left>
      <right style="thin">
        <color theme="0" tint="-0.249977111117893"/>
      </right>
      <top/>
      <bottom style="thin">
        <color theme="0" tint="-0.249977111117893"/>
      </bottom>
      <diagonal/>
    </border>
    <border>
      <left/>
      <right style="thin">
        <color theme="0" tint="-0.249977111117893"/>
      </right>
      <top style="thin">
        <color theme="0" tint="-0.249977111117893"/>
      </top>
      <bottom style="thin">
        <color theme="0" tint="-0.249977111117893"/>
      </bottom>
      <diagonal/>
    </border>
    <border>
      <left style="thin">
        <color theme="0" tint="-0.249977111117893"/>
      </left>
      <right style="medium">
        <color theme="2" tint="-0.499984740745262"/>
      </right>
      <top style="thin">
        <color theme="0" tint="-0.249977111117893"/>
      </top>
      <bottom style="thin">
        <color theme="0" tint="-0.249977111117893"/>
      </bottom>
      <diagonal/>
    </border>
    <border>
      <left style="thin">
        <color theme="0" tint="-0.249977111117893"/>
      </left>
      <right/>
      <top/>
      <bottom style="thin">
        <color theme="0" tint="-0.249977111117893"/>
      </bottom>
      <diagonal/>
    </border>
    <border>
      <left/>
      <right/>
      <top/>
      <bottom style="thin">
        <color theme="0" tint="-0.249977111117893"/>
      </bottom>
      <diagonal/>
    </border>
    <border>
      <left style="thin">
        <color theme="0" tint="-0.249977111117893"/>
      </left>
      <right style="thin">
        <color theme="0" tint="-0.249977111117893"/>
      </right>
      <top style="thin">
        <color theme="0" tint="-0.249977111117893"/>
      </top>
      <bottom style="medium">
        <color indexed="64"/>
      </bottom>
      <diagonal/>
    </border>
    <border>
      <left style="thin">
        <color theme="0" tint="-0.249977111117893"/>
      </left>
      <right style="medium">
        <color theme="2" tint="-0.499984740745262"/>
      </right>
      <top/>
      <bottom style="thin">
        <color theme="0" tint="-0.249977111117893"/>
      </bottom>
      <diagonal/>
    </border>
    <border>
      <left/>
      <right style="thin">
        <color theme="0" tint="-0.249977111117893"/>
      </right>
      <top/>
      <bottom style="thin">
        <color theme="0" tint="-0.249977111117893"/>
      </bottom>
      <diagonal/>
    </border>
    <border>
      <left style="thin">
        <color theme="0" tint="-0.249977111117893"/>
      </left>
      <right style="medium">
        <color theme="2" tint="-0.499984740745262"/>
      </right>
      <top style="thin">
        <color theme="0" tint="-0.249977111117893"/>
      </top>
      <bottom style="medium">
        <color indexed="64"/>
      </bottom>
      <diagonal/>
    </border>
    <border>
      <left/>
      <right style="thin">
        <color theme="0" tint="-0.249977111117893"/>
      </right>
      <top style="thin">
        <color theme="0" tint="-0.249977111117893"/>
      </top>
      <bottom style="medium">
        <color indexed="64"/>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style="thin">
        <color theme="0" tint="-0.249977111117893"/>
      </left>
      <right style="thin">
        <color theme="0" tint="-0.249977111117893"/>
      </right>
      <top style="thin">
        <color theme="0" tint="-0.249977111117893"/>
      </top>
      <bottom style="thin">
        <color indexed="64"/>
      </bottom>
      <diagonal/>
    </border>
    <border>
      <left style="thin">
        <color theme="0" tint="-0.249977111117893"/>
      </left>
      <right style="medium">
        <color theme="2" tint="-0.499984740745262"/>
      </right>
      <top style="thin">
        <color theme="0" tint="-0.249977111117893"/>
      </top>
      <bottom style="thin">
        <color indexed="64"/>
      </bottom>
      <diagonal/>
    </border>
    <border>
      <left/>
      <right style="thin">
        <color theme="0" tint="-0.249977111117893"/>
      </right>
      <top style="thin">
        <color theme="0" tint="-0.249977111117893"/>
      </top>
      <bottom style="thin">
        <color indexed="64"/>
      </bottom>
      <diagonal/>
    </border>
    <border>
      <left/>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theme="0" tint="-0.249977111117893"/>
      </left>
      <right style="thin">
        <color theme="0" tint="-0.249977111117893"/>
      </right>
      <top style="thin">
        <color theme="0" tint="-0.249977111117893"/>
      </top>
      <bottom style="double">
        <color indexed="64"/>
      </bottom>
      <diagonal/>
    </border>
    <border>
      <left style="medium">
        <color theme="2" tint="-0.499984740745262"/>
      </left>
      <right style="thin">
        <color theme="0" tint="-0.249977111117893"/>
      </right>
      <top/>
      <bottom style="thin">
        <color theme="0" tint="-0.249977111117893"/>
      </bottom>
      <diagonal/>
    </border>
    <border>
      <left style="thin">
        <color theme="0" tint="-0.249977111117893"/>
      </left>
      <right style="medium">
        <color theme="2" tint="-0.499984740745262"/>
      </right>
      <top style="thin">
        <color theme="0" tint="-0.249977111117893"/>
      </top>
      <bottom style="double">
        <color indexed="64"/>
      </bottom>
      <diagonal/>
    </border>
    <border>
      <left/>
      <right style="thin">
        <color theme="0" tint="-0.249977111117893"/>
      </right>
      <top style="thin">
        <color theme="0" tint="-0.249977111117893"/>
      </top>
      <bottom style="double">
        <color indexed="64"/>
      </bottom>
      <diagonal/>
    </border>
  </borders>
  <cellStyleXfs count="1">
    <xf numFmtId="0" fontId="0" fillId="0" borderId="0"/>
  </cellStyleXfs>
  <cellXfs count="152">
    <xf numFmtId="0" fontId="0" fillId="0" borderId="0" xfId="0"/>
    <xf numFmtId="0" fontId="5" fillId="0" borderId="0" xfId="0" applyFont="1"/>
    <xf numFmtId="0" fontId="6" fillId="0" borderId="0" xfId="0" applyFont="1"/>
    <xf numFmtId="164" fontId="5" fillId="0" borderId="0" xfId="0" applyNumberFormat="1" applyFont="1" applyAlignment="1">
      <alignment horizontal="center"/>
    </xf>
    <xf numFmtId="164" fontId="5" fillId="0" borderId="0" xfId="0" applyNumberFormat="1" applyFont="1"/>
    <xf numFmtId="0" fontId="5" fillId="0" borderId="0" xfId="0" applyFont="1" applyAlignment="1">
      <alignment horizontal="center" vertical="center"/>
    </xf>
    <xf numFmtId="164" fontId="5" fillId="0" borderId="0" xfId="0" applyNumberFormat="1" applyFont="1" applyAlignment="1">
      <alignment horizontal="center" vertical="center"/>
    </xf>
    <xf numFmtId="164" fontId="6" fillId="0" borderId="0" xfId="0" applyNumberFormat="1" applyFont="1"/>
    <xf numFmtId="0" fontId="7" fillId="0" borderId="0" xfId="0" applyFont="1" applyAlignment="1">
      <alignment horizontal="center" vertical="center"/>
    </xf>
    <xf numFmtId="0" fontId="7" fillId="0" borderId="0" xfId="0" applyFont="1"/>
    <xf numFmtId="0" fontId="5" fillId="0" borderId="1" xfId="0" applyFont="1" applyBorder="1"/>
    <xf numFmtId="164" fontId="5" fillId="0" borderId="1" xfId="0" applyNumberFormat="1" applyFont="1" applyBorder="1"/>
    <xf numFmtId="0" fontId="4" fillId="3" borderId="0" xfId="0" applyFont="1" applyFill="1"/>
    <xf numFmtId="0" fontId="6" fillId="0" borderId="0" xfId="0" applyFont="1" applyAlignment="1">
      <alignment horizontal="center"/>
    </xf>
    <xf numFmtId="165" fontId="7" fillId="0" borderId="0" xfId="0" applyNumberFormat="1" applyFont="1"/>
    <xf numFmtId="165" fontId="5" fillId="0" borderId="0" xfId="0" applyNumberFormat="1" applyFont="1"/>
    <xf numFmtId="164" fontId="6" fillId="0" borderId="0" xfId="0" applyNumberFormat="1" applyFont="1" applyAlignment="1">
      <alignment horizontal="center"/>
    </xf>
    <xf numFmtId="0" fontId="5" fillId="3" borderId="0" xfId="0" applyFont="1" applyFill="1"/>
    <xf numFmtId="0" fontId="8" fillId="0" borderId="0" xfId="0" applyFont="1"/>
    <xf numFmtId="0" fontId="8" fillId="3" borderId="0" xfId="0" applyFont="1" applyFill="1"/>
    <xf numFmtId="0" fontId="10" fillId="5" borderId="0" xfId="0" applyFont="1" applyFill="1"/>
    <xf numFmtId="0" fontId="8" fillId="5" borderId="0" xfId="0" applyFont="1" applyFill="1"/>
    <xf numFmtId="0" fontId="12" fillId="5" borderId="0" xfId="0" applyFont="1" applyFill="1"/>
    <xf numFmtId="0" fontId="11" fillId="3" borderId="0" xfId="0" applyFont="1" applyFill="1" applyAlignment="1">
      <alignment vertical="center"/>
    </xf>
    <xf numFmtId="164" fontId="9" fillId="0" borderId="0" xfId="0" applyNumberFormat="1" applyFont="1"/>
    <xf numFmtId="0" fontId="5" fillId="0" borderId="0" xfId="0" applyFont="1" applyAlignment="1">
      <alignment horizontal="left" vertical="center" wrapText="1"/>
    </xf>
    <xf numFmtId="0" fontId="6" fillId="0" borderId="0" xfId="0" applyFont="1" applyAlignment="1">
      <alignment horizontal="center" vertical="center"/>
    </xf>
    <xf numFmtId="0" fontId="5" fillId="0" borderId="0" xfId="0" applyFont="1" applyAlignment="1">
      <alignment vertical="center" wrapText="1"/>
    </xf>
    <xf numFmtId="0" fontId="5" fillId="0" borderId="0" xfId="0" applyFont="1" applyAlignment="1">
      <alignment wrapText="1"/>
    </xf>
    <xf numFmtId="0" fontId="5" fillId="0" borderId="2" xfId="0" applyFont="1" applyBorder="1"/>
    <xf numFmtId="0" fontId="6" fillId="0" borderId="2" xfId="0" applyFont="1" applyBorder="1"/>
    <xf numFmtId="0" fontId="6" fillId="2" borderId="2" xfId="0" applyFont="1" applyFill="1" applyBorder="1"/>
    <xf numFmtId="0" fontId="5" fillId="2" borderId="2" xfId="0" applyFont="1" applyFill="1" applyBorder="1"/>
    <xf numFmtId="164" fontId="6" fillId="2" borderId="2" xfId="0" applyNumberFormat="1" applyFont="1" applyFill="1" applyBorder="1"/>
    <xf numFmtId="164" fontId="5" fillId="6" borderId="2" xfId="0" applyNumberFormat="1" applyFont="1" applyFill="1" applyBorder="1"/>
    <xf numFmtId="164" fontId="5" fillId="0" borderId="2" xfId="0" applyNumberFormat="1" applyFont="1" applyBorder="1"/>
    <xf numFmtId="0" fontId="6" fillId="0" borderId="3" xfId="0" applyFont="1" applyBorder="1"/>
    <xf numFmtId="0" fontId="5" fillId="0" borderId="3" xfId="0" applyFont="1" applyBorder="1"/>
    <xf numFmtId="164" fontId="5" fillId="8" borderId="2" xfId="0" applyNumberFormat="1" applyFont="1" applyFill="1" applyBorder="1"/>
    <xf numFmtId="0" fontId="6" fillId="8" borderId="2" xfId="0" applyFont="1" applyFill="1" applyBorder="1"/>
    <xf numFmtId="0" fontId="6" fillId="0" borderId="2" xfId="0" applyFont="1" applyBorder="1" applyAlignment="1">
      <alignment horizontal="center"/>
    </xf>
    <xf numFmtId="0" fontId="6" fillId="9" borderId="2" xfId="0" applyFont="1" applyFill="1" applyBorder="1" applyAlignment="1">
      <alignment horizontal="center"/>
    </xf>
    <xf numFmtId="0" fontId="6" fillId="0" borderId="4" xfId="0" applyFont="1" applyBorder="1" applyAlignment="1">
      <alignment horizontal="center"/>
    </xf>
    <xf numFmtId="164" fontId="6" fillId="2" borderId="4" xfId="0" applyNumberFormat="1" applyFont="1" applyFill="1" applyBorder="1"/>
    <xf numFmtId="164" fontId="6" fillId="8" borderId="4" xfId="0" applyNumberFormat="1" applyFont="1" applyFill="1" applyBorder="1"/>
    <xf numFmtId="164" fontId="6" fillId="0" borderId="4" xfId="0" applyNumberFormat="1" applyFont="1" applyBorder="1"/>
    <xf numFmtId="0" fontId="6" fillId="0" borderId="5" xfId="0" applyFont="1" applyBorder="1" applyAlignment="1">
      <alignment horizontal="center"/>
    </xf>
    <xf numFmtId="164" fontId="6" fillId="2" borderId="5" xfId="0" applyNumberFormat="1" applyFont="1" applyFill="1" applyBorder="1"/>
    <xf numFmtId="164" fontId="5" fillId="0" borderId="5" xfId="0" applyNumberFormat="1" applyFont="1" applyBorder="1"/>
    <xf numFmtId="164" fontId="5" fillId="8" borderId="5" xfId="0" applyNumberFormat="1" applyFont="1" applyFill="1" applyBorder="1"/>
    <xf numFmtId="164" fontId="6" fillId="6" borderId="3" xfId="0" applyNumberFormat="1" applyFont="1" applyFill="1" applyBorder="1"/>
    <xf numFmtId="164" fontId="6" fillId="0" borderId="3" xfId="0" applyNumberFormat="1" applyFont="1" applyBorder="1"/>
    <xf numFmtId="164" fontId="6" fillId="0" borderId="6" xfId="0" applyNumberFormat="1" applyFont="1" applyBorder="1"/>
    <xf numFmtId="0" fontId="5" fillId="0" borderId="0" xfId="0" applyFont="1" applyAlignment="1">
      <alignment vertical="top" wrapText="1"/>
    </xf>
    <xf numFmtId="0" fontId="14" fillId="3" borderId="0" xfId="0" applyFont="1" applyFill="1"/>
    <xf numFmtId="164" fontId="5" fillId="3" borderId="0" xfId="0" applyNumberFormat="1" applyFont="1" applyFill="1"/>
    <xf numFmtId="0" fontId="5" fillId="3" borderId="0" xfId="0" applyFont="1" applyFill="1" applyAlignment="1">
      <alignment vertical="center"/>
    </xf>
    <xf numFmtId="0" fontId="14" fillId="0" borderId="0" xfId="0" applyFont="1" applyAlignment="1">
      <alignment vertical="center" wrapText="1"/>
    </xf>
    <xf numFmtId="0" fontId="8" fillId="0" borderId="2" xfId="0" applyFont="1" applyBorder="1"/>
    <xf numFmtId="0" fontId="15" fillId="9" borderId="2" xfId="0" applyFont="1" applyFill="1" applyBorder="1" applyAlignment="1">
      <alignment horizontal="center"/>
    </xf>
    <xf numFmtId="0" fontId="15" fillId="0" borderId="2" xfId="0" applyFont="1" applyBorder="1" applyAlignment="1">
      <alignment horizontal="center"/>
    </xf>
    <xf numFmtId="0" fontId="15" fillId="0" borderId="5" xfId="0" applyFont="1" applyBorder="1" applyAlignment="1">
      <alignment horizontal="center"/>
    </xf>
    <xf numFmtId="0" fontId="15" fillId="0" borderId="4" xfId="0" applyFont="1" applyBorder="1" applyAlignment="1">
      <alignment horizontal="center"/>
    </xf>
    <xf numFmtId="0" fontId="15" fillId="2" borderId="2" xfId="0" applyFont="1" applyFill="1" applyBorder="1"/>
    <xf numFmtId="0" fontId="8" fillId="2" borderId="2" xfId="0" applyFont="1" applyFill="1" applyBorder="1"/>
    <xf numFmtId="164" fontId="15" fillId="2" borderId="2" xfId="0" applyNumberFormat="1" applyFont="1" applyFill="1" applyBorder="1"/>
    <xf numFmtId="164" fontId="15" fillId="2" borderId="4" xfId="0" applyNumberFormat="1" applyFont="1" applyFill="1" applyBorder="1"/>
    <xf numFmtId="0" fontId="15" fillId="0" borderId="2" xfId="0" applyFont="1" applyBorder="1"/>
    <xf numFmtId="164" fontId="15" fillId="0" borderId="4" xfId="0" applyNumberFormat="1" applyFont="1" applyBorder="1"/>
    <xf numFmtId="0" fontId="15" fillId="8" borderId="2" xfId="0" applyFont="1" applyFill="1" applyBorder="1"/>
    <xf numFmtId="164" fontId="15" fillId="8" borderId="4" xfId="0" applyNumberFormat="1" applyFont="1" applyFill="1" applyBorder="1"/>
    <xf numFmtId="0" fontId="15" fillId="0" borderId="3" xfId="0" applyFont="1" applyBorder="1"/>
    <xf numFmtId="0" fontId="8" fillId="0" borderId="3" xfId="0" applyFont="1" applyBorder="1"/>
    <xf numFmtId="164" fontId="15" fillId="6" borderId="3" xfId="0" applyNumberFormat="1" applyFont="1" applyFill="1" applyBorder="1"/>
    <xf numFmtId="164" fontId="15" fillId="0" borderId="3" xfId="0" applyNumberFormat="1" applyFont="1" applyBorder="1"/>
    <xf numFmtId="164" fontId="15" fillId="0" borderId="6" xfId="0" applyNumberFormat="1" applyFont="1" applyBorder="1"/>
    <xf numFmtId="0" fontId="17" fillId="0" borderId="0" xfId="0" applyFont="1"/>
    <xf numFmtId="0" fontId="14" fillId="3" borderId="0" xfId="0" applyFont="1" applyFill="1" applyAlignment="1">
      <alignment vertical="center"/>
    </xf>
    <xf numFmtId="0" fontId="5" fillId="4" borderId="0" xfId="0" applyFont="1" applyFill="1"/>
    <xf numFmtId="0" fontId="18" fillId="0" borderId="0" xfId="0" applyFont="1"/>
    <xf numFmtId="0" fontId="6" fillId="4" borderId="0" xfId="0" applyFont="1" applyFill="1" applyAlignment="1">
      <alignment horizontal="center" vertical="center"/>
    </xf>
    <xf numFmtId="0" fontId="6" fillId="4" borderId="0" xfId="0" applyFont="1" applyFill="1" applyAlignment="1">
      <alignment horizontal="center"/>
    </xf>
    <xf numFmtId="0" fontId="9" fillId="0" borderId="0" xfId="0" applyFont="1"/>
    <xf numFmtId="0" fontId="19" fillId="0" borderId="0" xfId="0" applyFont="1"/>
    <xf numFmtId="164" fontId="19" fillId="0" borderId="0" xfId="0" applyNumberFormat="1" applyFont="1"/>
    <xf numFmtId="49" fontId="9" fillId="0" borderId="0" xfId="0" applyNumberFormat="1" applyFont="1"/>
    <xf numFmtId="0" fontId="6" fillId="8" borderId="3" xfId="0" applyFont="1" applyFill="1" applyBorder="1"/>
    <xf numFmtId="164" fontId="6" fillId="8" borderId="10" xfId="0" applyNumberFormat="1" applyFont="1" applyFill="1" applyBorder="1"/>
    <xf numFmtId="0" fontId="6" fillId="0" borderId="8" xfId="0" applyFont="1" applyBorder="1"/>
    <xf numFmtId="0" fontId="5" fillId="0" borderId="8" xfId="0" applyFont="1" applyBorder="1"/>
    <xf numFmtId="164" fontId="5" fillId="6" borderId="8" xfId="0" applyNumberFormat="1" applyFont="1" applyFill="1" applyBorder="1"/>
    <xf numFmtId="164" fontId="5" fillId="0" borderId="8" xfId="0" applyNumberFormat="1" applyFont="1" applyBorder="1"/>
    <xf numFmtId="164" fontId="5" fillId="0" borderId="11" xfId="0" applyNumberFormat="1" applyFont="1" applyBorder="1"/>
    <xf numFmtId="164" fontId="6" fillId="0" borderId="12" xfId="0" applyNumberFormat="1" applyFont="1" applyBorder="1"/>
    <xf numFmtId="164" fontId="5" fillId="6" borderId="3" xfId="0" applyNumberFormat="1" applyFont="1" applyFill="1" applyBorder="1"/>
    <xf numFmtId="164" fontId="5" fillId="0" borderId="3" xfId="0" applyNumberFormat="1" applyFont="1" applyBorder="1"/>
    <xf numFmtId="164" fontId="5" fillId="0" borderId="9" xfId="0" applyNumberFormat="1" applyFont="1" applyBorder="1"/>
    <xf numFmtId="164" fontId="6" fillId="0" borderId="10" xfId="0" applyNumberFormat="1" applyFont="1" applyBorder="1"/>
    <xf numFmtId="0" fontId="12" fillId="3" borderId="0" xfId="0" applyFont="1" applyFill="1" applyAlignment="1">
      <alignment vertical="center"/>
    </xf>
    <xf numFmtId="0" fontId="16" fillId="3" borderId="0" xfId="0" applyFont="1" applyFill="1" applyAlignment="1">
      <alignment vertical="center"/>
    </xf>
    <xf numFmtId="164" fontId="5" fillId="0" borderId="14" xfId="0" applyNumberFormat="1" applyFont="1" applyBorder="1"/>
    <xf numFmtId="0" fontId="5" fillId="6" borderId="1" xfId="0" applyFont="1" applyFill="1" applyBorder="1"/>
    <xf numFmtId="164" fontId="8" fillId="6" borderId="2" xfId="0" applyNumberFormat="1" applyFont="1" applyFill="1" applyBorder="1" applyProtection="1">
      <protection locked="0"/>
    </xf>
    <xf numFmtId="164" fontId="8" fillId="0" borderId="2" xfId="0" applyNumberFormat="1" applyFont="1" applyBorder="1" applyProtection="1">
      <protection locked="0"/>
    </xf>
    <xf numFmtId="164" fontId="8" fillId="0" borderId="5" xfId="0" applyNumberFormat="1" applyFont="1" applyBorder="1" applyProtection="1">
      <protection locked="0"/>
    </xf>
    <xf numFmtId="164" fontId="8" fillId="8" borderId="2" xfId="0" applyNumberFormat="1" applyFont="1" applyFill="1" applyBorder="1" applyProtection="1">
      <protection locked="0"/>
    </xf>
    <xf numFmtId="164" fontId="8" fillId="8" borderId="5" xfId="0" applyNumberFormat="1" applyFont="1" applyFill="1" applyBorder="1" applyProtection="1">
      <protection locked="0"/>
    </xf>
    <xf numFmtId="0" fontId="15" fillId="8" borderId="3" xfId="0" applyFont="1" applyFill="1" applyBorder="1"/>
    <xf numFmtId="164" fontId="8" fillId="8" borderId="3" xfId="0" applyNumberFormat="1" applyFont="1" applyFill="1" applyBorder="1" applyProtection="1">
      <protection locked="0"/>
    </xf>
    <xf numFmtId="164" fontId="8" fillId="8" borderId="9" xfId="0" applyNumberFormat="1" applyFont="1" applyFill="1" applyBorder="1" applyProtection="1">
      <protection locked="0"/>
    </xf>
    <xf numFmtId="164" fontId="15" fillId="8" borderId="10" xfId="0" applyNumberFormat="1" applyFont="1" applyFill="1" applyBorder="1"/>
    <xf numFmtId="0" fontId="15" fillId="0" borderId="15" xfId="0" applyFont="1" applyBorder="1"/>
    <xf numFmtId="164" fontId="8" fillId="6" borderId="15" xfId="0" applyNumberFormat="1" applyFont="1" applyFill="1" applyBorder="1"/>
    <xf numFmtId="164" fontId="8" fillId="0" borderId="15" xfId="0" applyNumberFormat="1" applyFont="1" applyBorder="1"/>
    <xf numFmtId="164" fontId="8" fillId="0" borderId="16" xfId="0" applyNumberFormat="1" applyFont="1" applyBorder="1"/>
    <xf numFmtId="164" fontId="15" fillId="0" borderId="17" xfId="0" applyNumberFormat="1" applyFont="1" applyBorder="1"/>
    <xf numFmtId="0" fontId="5" fillId="0" borderId="18" xfId="0" applyFont="1" applyBorder="1"/>
    <xf numFmtId="0" fontId="4" fillId="0" borderId="19" xfId="0" applyFont="1" applyBorder="1"/>
    <xf numFmtId="0" fontId="5" fillId="0" borderId="20" xfId="0" applyFont="1" applyBorder="1"/>
    <xf numFmtId="0" fontId="5" fillId="0" borderId="21" xfId="0" applyFont="1" applyBorder="1"/>
    <xf numFmtId="0" fontId="5" fillId="0" borderId="22" xfId="0" applyFont="1" applyBorder="1"/>
    <xf numFmtId="0" fontId="5" fillId="0" borderId="23" xfId="0" applyFont="1" applyBorder="1"/>
    <xf numFmtId="0" fontId="5" fillId="0" borderId="24" xfId="0" applyFont="1" applyBorder="1" applyProtection="1">
      <protection locked="0"/>
    </xf>
    <xf numFmtId="0" fontId="5" fillId="0" borderId="14" xfId="0" applyFont="1" applyBorder="1" applyProtection="1">
      <protection locked="0"/>
    </xf>
    <xf numFmtId="0" fontId="5" fillId="0" borderId="25" xfId="0" applyFont="1" applyBorder="1" applyProtection="1">
      <protection locked="0"/>
    </xf>
    <xf numFmtId="0" fontId="5" fillId="0" borderId="22" xfId="0" applyFont="1" applyBorder="1" applyProtection="1">
      <protection locked="0"/>
    </xf>
    <xf numFmtId="0" fontId="5" fillId="0" borderId="18" xfId="0" applyFont="1" applyBorder="1" applyProtection="1">
      <protection locked="0"/>
    </xf>
    <xf numFmtId="0" fontId="5" fillId="0" borderId="23" xfId="0" applyFont="1" applyBorder="1" applyProtection="1">
      <protection locked="0"/>
    </xf>
    <xf numFmtId="165" fontId="5" fillId="4" borderId="2" xfId="0" applyNumberFormat="1" applyFont="1" applyFill="1" applyBorder="1" applyProtection="1">
      <protection locked="0"/>
    </xf>
    <xf numFmtId="164" fontId="5" fillId="0" borderId="13" xfId="0" applyNumberFormat="1" applyFont="1" applyBorder="1" applyProtection="1">
      <protection locked="0"/>
    </xf>
    <xf numFmtId="0" fontId="5" fillId="4" borderId="1" xfId="0" applyFont="1" applyFill="1" applyBorder="1" applyAlignment="1" applyProtection="1">
      <alignment horizontal="center" vertical="center"/>
      <protection locked="0"/>
    </xf>
    <xf numFmtId="0" fontId="5" fillId="0" borderId="13" xfId="0" applyFont="1" applyBorder="1" applyProtection="1">
      <protection locked="0"/>
    </xf>
    <xf numFmtId="0" fontId="5" fillId="0" borderId="13" xfId="0" applyFont="1" applyBorder="1" applyAlignment="1" applyProtection="1">
      <alignment horizontal="center"/>
      <protection locked="0"/>
    </xf>
    <xf numFmtId="0" fontId="5" fillId="4" borderId="1" xfId="0" applyFont="1" applyFill="1" applyBorder="1" applyProtection="1">
      <protection locked="0"/>
    </xf>
    <xf numFmtId="164" fontId="5" fillId="6" borderId="13" xfId="0" applyNumberFormat="1" applyFont="1" applyFill="1" applyBorder="1" applyProtection="1">
      <protection locked="0"/>
    </xf>
    <xf numFmtId="164" fontId="5" fillId="0" borderId="13" xfId="0" applyNumberFormat="1" applyFont="1" applyBorder="1" applyAlignment="1" applyProtection="1">
      <alignment vertical="center"/>
      <protection locked="0"/>
    </xf>
    <xf numFmtId="164" fontId="6" fillId="7" borderId="27" xfId="0" applyNumberFormat="1" applyFont="1" applyFill="1" applyBorder="1"/>
    <xf numFmtId="0" fontId="6" fillId="8" borderId="26" xfId="0" applyFont="1" applyFill="1" applyBorder="1"/>
    <xf numFmtId="164" fontId="5" fillId="8" borderId="26" xfId="0" applyNumberFormat="1" applyFont="1" applyFill="1" applyBorder="1"/>
    <xf numFmtId="164" fontId="6" fillId="8" borderId="29" xfId="0" applyNumberFormat="1" applyFont="1" applyFill="1" applyBorder="1"/>
    <xf numFmtId="164" fontId="15" fillId="7" borderId="27" xfId="0" applyNumberFormat="1" applyFont="1" applyFill="1" applyBorder="1"/>
    <xf numFmtId="0" fontId="15" fillId="8" borderId="26" xfId="0" applyFont="1" applyFill="1" applyBorder="1"/>
    <xf numFmtId="164" fontId="8" fillId="8" borderId="26" xfId="0" applyNumberFormat="1" applyFont="1" applyFill="1" applyBorder="1" applyProtection="1">
      <protection locked="0"/>
    </xf>
    <xf numFmtId="164" fontId="8" fillId="8" borderId="28" xfId="0" applyNumberFormat="1" applyFont="1" applyFill="1" applyBorder="1" applyProtection="1">
      <protection locked="0"/>
    </xf>
    <xf numFmtId="0" fontId="18" fillId="0" borderId="0" xfId="0" quotePrefix="1" applyFont="1" applyProtection="1">
      <protection locked="0"/>
    </xf>
    <xf numFmtId="0" fontId="5" fillId="0" borderId="0" xfId="0" applyFont="1" applyAlignment="1">
      <alignment horizontal="left" vertical="center" wrapText="1"/>
    </xf>
    <xf numFmtId="0" fontId="6" fillId="4" borderId="0" xfId="0" applyFont="1" applyFill="1" applyAlignment="1">
      <alignment horizontal="center" vertical="center"/>
    </xf>
    <xf numFmtId="0" fontId="6" fillId="4" borderId="0" xfId="0" applyFont="1" applyFill="1" applyAlignment="1">
      <alignment horizontal="center"/>
    </xf>
    <xf numFmtId="0" fontId="14" fillId="0" borderId="7" xfId="0" applyFont="1" applyBorder="1" applyAlignment="1">
      <alignment horizontal="left" vertical="center" wrapText="1"/>
    </xf>
    <xf numFmtId="0" fontId="13" fillId="0" borderId="7" xfId="0" applyFont="1" applyBorder="1" applyAlignment="1">
      <alignment horizontal="left" vertical="center" wrapText="1"/>
    </xf>
    <xf numFmtId="0" fontId="17" fillId="0" borderId="0" xfId="0" applyFont="1" applyAlignment="1">
      <alignment horizontal="left" vertical="center" wrapText="1"/>
    </xf>
    <xf numFmtId="0" fontId="13" fillId="0" borderId="0" xfId="0" applyFont="1" applyAlignment="1">
      <alignment horizontal="left" vertical="top" wrapText="1"/>
    </xf>
  </cellXfs>
  <cellStyles count="1">
    <cellStyle name="Normaali" xfId="0" builtinId="0"/>
  </cellStyles>
  <dxfs count="0"/>
  <tableStyles count="0" defaultTableStyle="TableStyleMedium2" defaultPivotStyle="PivotStyleLight16"/>
  <colors>
    <mruColors>
      <color rgb="FF3565C4"/>
      <color rgb="FF3922FF"/>
      <color rgb="FFF9F3FF"/>
      <color rgb="FFEFE6FF"/>
      <color rgb="FFFAFAFA"/>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13"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styles" Target="styles.xml"/><Relationship Id="rId12"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11" Type="http://schemas.openxmlformats.org/officeDocument/2006/relationships/customXml" Target="../customXml/item1.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eetMetadata" Target="metadata.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i-FI"/>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fi-FI" b="1">
                <a:solidFill>
                  <a:schemeClr val="bg2">
                    <a:lumMod val="50000"/>
                  </a:schemeClr>
                </a:solidFill>
              </a:rPr>
              <a:t>Premises and equipment</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fi-FI"/>
        </a:p>
      </c:txPr>
    </c:title>
    <c:autoTitleDeleted val="0"/>
    <c:plotArea>
      <c:layout/>
      <c:barChart>
        <c:barDir val="col"/>
        <c:grouping val="clustered"/>
        <c:varyColors val="0"/>
        <c:ser>
          <c:idx val="0"/>
          <c:order val="0"/>
          <c:tx>
            <c:strRef>
              <c:f>Charts!$AA$4</c:f>
              <c:strCache>
                <c:ptCount val="1"/>
                <c:pt idx="0">
                  <c:v>Budjetti</c:v>
                </c:pt>
              </c:strCache>
            </c:strRef>
          </c:tx>
          <c:spPr>
            <a:solidFill>
              <a:schemeClr val="accent3"/>
            </a:solidFill>
            <a:ln>
              <a:noFill/>
            </a:ln>
            <a:effectLst/>
          </c:spPr>
          <c:invertIfNegative val="0"/>
          <c:dLbls>
            <c:numFmt formatCode="#,##0\ &quot;€&quot;" sourceLinked="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bg2">
                        <a:lumMod val="50000"/>
                      </a:schemeClr>
                    </a:solidFill>
                    <a:latin typeface="+mn-lt"/>
                    <a:ea typeface="+mn-ea"/>
                    <a:cs typeface="+mn-cs"/>
                  </a:defRPr>
                </a:pPr>
                <a:endParaRPr lang="fi-FI"/>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Charts!$AB$3:$AG$3</c:f>
              <c:strCache>
                <c:ptCount val="6"/>
                <c:pt idx="0">
                  <c:v>Rent</c:v>
                </c:pt>
                <c:pt idx="1">
                  <c:v>Maintenance and upkeep of premises</c:v>
                </c:pt>
                <c:pt idx="2">
                  <c:v>New machines and equipment</c:v>
                </c:pt>
                <c:pt idx="3">
                  <c:v>Depriciation of machinery and equipment</c:v>
                </c:pt>
                <c:pt idx="4">
                  <c:v>Machinery and equipment leasing</c:v>
                </c:pt>
                <c:pt idx="5">
                  <c:v>Other facility and equipment costs</c:v>
                </c:pt>
              </c:strCache>
            </c:strRef>
          </c:cat>
          <c:val>
            <c:numRef>
              <c:f>Charts!$AB$4:$AG$4</c:f>
              <c:numCache>
                <c:formatCode>#\ ##0.00\ "€"</c:formatCode>
                <c:ptCount val="6"/>
                <c:pt idx="0">
                  <c:v>0</c:v>
                </c:pt>
                <c:pt idx="1">
                  <c:v>0</c:v>
                </c:pt>
                <c:pt idx="2">
                  <c:v>0</c:v>
                </c:pt>
                <c:pt idx="3">
                  <c:v>0</c:v>
                </c:pt>
                <c:pt idx="4">
                  <c:v>0</c:v>
                </c:pt>
                <c:pt idx="5">
                  <c:v>0</c:v>
                </c:pt>
              </c:numCache>
            </c:numRef>
          </c:val>
          <c:extLst>
            <c:ext xmlns:c16="http://schemas.microsoft.com/office/drawing/2014/chart" uri="{C3380CC4-5D6E-409C-BE32-E72D297353CC}">
              <c16:uniqueId val="{00000000-174E-3A4A-8BF4-00C5E29795E1}"/>
            </c:ext>
          </c:extLst>
        </c:ser>
        <c:ser>
          <c:idx val="1"/>
          <c:order val="1"/>
          <c:tx>
            <c:strRef>
              <c:f>Charts!$AA$5</c:f>
              <c:strCache>
                <c:ptCount val="1"/>
                <c:pt idx="0">
                  <c:v>Toteuma</c:v>
                </c:pt>
              </c:strCache>
            </c:strRef>
          </c:tx>
          <c:spPr>
            <a:solidFill>
              <a:schemeClr val="accent2"/>
            </a:solidFill>
            <a:ln>
              <a:noFill/>
            </a:ln>
            <a:effectLst/>
          </c:spPr>
          <c:invertIfNegative val="0"/>
          <c:dLbls>
            <c:numFmt formatCode="#,##0\ &quot;€&quot;" sourceLinked="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bg2">
                        <a:lumMod val="50000"/>
                      </a:schemeClr>
                    </a:solidFill>
                    <a:latin typeface="+mn-lt"/>
                    <a:ea typeface="+mn-ea"/>
                    <a:cs typeface="+mn-cs"/>
                  </a:defRPr>
                </a:pPr>
                <a:endParaRPr lang="fi-FI"/>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Charts!$AB$3:$AG$3</c:f>
              <c:strCache>
                <c:ptCount val="6"/>
                <c:pt idx="0">
                  <c:v>Rent</c:v>
                </c:pt>
                <c:pt idx="1">
                  <c:v>Maintenance and upkeep of premises</c:v>
                </c:pt>
                <c:pt idx="2">
                  <c:v>New machines and equipment</c:v>
                </c:pt>
                <c:pt idx="3">
                  <c:v>Depriciation of machinery and equipment</c:v>
                </c:pt>
                <c:pt idx="4">
                  <c:v>Machinery and equipment leasing</c:v>
                </c:pt>
                <c:pt idx="5">
                  <c:v>Other facility and equipment costs</c:v>
                </c:pt>
              </c:strCache>
            </c:strRef>
          </c:cat>
          <c:val>
            <c:numRef>
              <c:f>Charts!$AB$5:$AG$5</c:f>
              <c:numCache>
                <c:formatCode>#\ ##0.00\ "€"</c:formatCode>
                <c:ptCount val="6"/>
                <c:pt idx="0">
                  <c:v>0</c:v>
                </c:pt>
                <c:pt idx="1">
                  <c:v>0</c:v>
                </c:pt>
                <c:pt idx="2">
                  <c:v>0</c:v>
                </c:pt>
                <c:pt idx="3">
                  <c:v>0</c:v>
                </c:pt>
                <c:pt idx="4">
                  <c:v>0</c:v>
                </c:pt>
                <c:pt idx="5">
                  <c:v>0</c:v>
                </c:pt>
              </c:numCache>
            </c:numRef>
          </c:val>
          <c:extLst>
            <c:ext xmlns:c16="http://schemas.microsoft.com/office/drawing/2014/chart" uri="{C3380CC4-5D6E-409C-BE32-E72D297353CC}">
              <c16:uniqueId val="{00000000-13D3-DE42-92CF-9DE345EDE7B4}"/>
            </c:ext>
          </c:extLst>
        </c:ser>
        <c:dLbls>
          <c:showLegendKey val="0"/>
          <c:showVal val="0"/>
          <c:showCatName val="0"/>
          <c:showSerName val="0"/>
          <c:showPercent val="0"/>
          <c:showBubbleSize val="0"/>
        </c:dLbls>
        <c:gapWidth val="150"/>
        <c:axId val="789500623"/>
        <c:axId val="1208677551"/>
      </c:barChart>
      <c:catAx>
        <c:axId val="789500623"/>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200" b="0" i="0" u="none" strike="noStrike" kern="1200" baseline="0">
                <a:solidFill>
                  <a:schemeClr val="bg2">
                    <a:lumMod val="50000"/>
                  </a:schemeClr>
                </a:solidFill>
                <a:latin typeface="+mn-lt"/>
                <a:ea typeface="+mn-ea"/>
                <a:cs typeface="+mn-cs"/>
              </a:defRPr>
            </a:pPr>
            <a:endParaRPr lang="fi-FI"/>
          </a:p>
        </c:txPr>
        <c:crossAx val="1208677551"/>
        <c:crosses val="autoZero"/>
        <c:auto val="1"/>
        <c:lblAlgn val="ctr"/>
        <c:lblOffset val="100"/>
        <c:noMultiLvlLbl val="0"/>
      </c:catAx>
      <c:valAx>
        <c:axId val="1208677551"/>
        <c:scaling>
          <c:orientation val="minMax"/>
        </c:scaling>
        <c:delete val="0"/>
        <c:axPos val="l"/>
        <c:majorGridlines>
          <c:spPr>
            <a:ln w="9525" cap="flat" cmpd="sng" algn="ctr">
              <a:solidFill>
                <a:schemeClr val="tx1">
                  <a:lumMod val="15000"/>
                  <a:lumOff val="85000"/>
                </a:schemeClr>
              </a:solidFill>
              <a:round/>
            </a:ln>
            <a:effectLst/>
          </c:spPr>
        </c:majorGridlines>
        <c:numFmt formatCode="#\ ##0.00\ &quot;€&quot;"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bg2">
                    <a:lumMod val="50000"/>
                  </a:schemeClr>
                </a:solidFill>
                <a:latin typeface="+mn-lt"/>
                <a:ea typeface="+mn-ea"/>
                <a:cs typeface="+mn-cs"/>
              </a:defRPr>
            </a:pPr>
            <a:endParaRPr lang="fi-FI"/>
          </a:p>
        </c:txPr>
        <c:crossAx val="789500623"/>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fi-FI"/>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i-FI"/>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1" i="0" u="none" strike="noStrike" kern="1200" spc="0" baseline="0">
                <a:solidFill>
                  <a:schemeClr val="bg2">
                    <a:lumMod val="50000"/>
                  </a:schemeClr>
                </a:solidFill>
                <a:latin typeface="+mn-lt"/>
                <a:ea typeface="+mn-ea"/>
                <a:cs typeface="+mn-cs"/>
              </a:defRPr>
            </a:pPr>
            <a:r>
              <a:rPr lang="en-US"/>
              <a:t>Services and licenses</a:t>
            </a:r>
          </a:p>
        </c:rich>
      </c:tx>
      <c:overlay val="0"/>
      <c:spPr>
        <a:noFill/>
        <a:ln>
          <a:noFill/>
        </a:ln>
        <a:effectLst/>
      </c:spPr>
      <c:txPr>
        <a:bodyPr rot="0" spcFirstLastPara="1" vertOverflow="ellipsis" vert="horz" wrap="square" anchor="ctr" anchorCtr="1"/>
        <a:lstStyle/>
        <a:p>
          <a:pPr>
            <a:defRPr sz="1400" b="1" i="0" u="none" strike="noStrike" kern="1200" spc="0" baseline="0">
              <a:solidFill>
                <a:schemeClr val="bg2">
                  <a:lumMod val="50000"/>
                </a:schemeClr>
              </a:solidFill>
              <a:latin typeface="+mn-lt"/>
              <a:ea typeface="+mn-ea"/>
              <a:cs typeface="+mn-cs"/>
            </a:defRPr>
          </a:pPr>
          <a:endParaRPr lang="en-US"/>
        </a:p>
      </c:txPr>
    </c:title>
    <c:autoTitleDeleted val="0"/>
    <c:plotArea>
      <c:layout/>
      <c:barChart>
        <c:barDir val="col"/>
        <c:grouping val="clustered"/>
        <c:varyColors val="0"/>
        <c:ser>
          <c:idx val="0"/>
          <c:order val="0"/>
          <c:tx>
            <c:strRef>
              <c:f>Charts!$AA$7</c:f>
              <c:strCache>
                <c:ptCount val="1"/>
                <c:pt idx="0">
                  <c:v>Budjetti</c:v>
                </c:pt>
              </c:strCache>
            </c:strRef>
          </c:tx>
          <c:spPr>
            <a:solidFill>
              <a:schemeClr val="accent1"/>
            </a:solidFill>
            <a:ln>
              <a:noFill/>
            </a:ln>
            <a:effectLst/>
          </c:spPr>
          <c:invertIfNegative val="0"/>
          <c:dLbls>
            <c:numFmt formatCode="#,##0\ &quot;€&quot;" sourceLinked="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bg2">
                        <a:lumMod val="50000"/>
                      </a:schemeClr>
                    </a:solidFill>
                    <a:latin typeface="+mn-lt"/>
                    <a:ea typeface="+mn-ea"/>
                    <a:cs typeface="+mn-cs"/>
                  </a:defRPr>
                </a:pPr>
                <a:endParaRPr lang="fi-FI"/>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Charts!$AB$6:$AJ$6</c:f>
              <c:strCache>
                <c:ptCount val="9"/>
                <c:pt idx="0">
                  <c:v>Accounting services</c:v>
                </c:pt>
                <c:pt idx="1">
                  <c:v>Software license fees</c:v>
                </c:pt>
                <c:pt idx="2">
                  <c:v>Phone operator costs</c:v>
                </c:pt>
                <c:pt idx="3">
                  <c:v>Website upkeep and maintenance</c:v>
                </c:pt>
                <c:pt idx="4">
                  <c:v>Internet costs</c:v>
                </c:pt>
                <c:pt idx="5">
                  <c:v>Organization and union membership fees</c:v>
                </c:pt>
                <c:pt idx="6">
                  <c:v>Patent and IPR costs</c:v>
                </c:pt>
                <c:pt idx="7">
                  <c:v>Banking fees</c:v>
                </c:pt>
                <c:pt idx="8">
                  <c:v>Other service costs</c:v>
                </c:pt>
              </c:strCache>
            </c:strRef>
          </c:cat>
          <c:val>
            <c:numRef>
              <c:f>Charts!$AB$7:$AJ$7</c:f>
              <c:numCache>
                <c:formatCode>#\ ##0.00\ "€"</c:formatCode>
                <c:ptCount val="9"/>
                <c:pt idx="0">
                  <c:v>0</c:v>
                </c:pt>
                <c:pt idx="1">
                  <c:v>0</c:v>
                </c:pt>
                <c:pt idx="2">
                  <c:v>0</c:v>
                </c:pt>
                <c:pt idx="3">
                  <c:v>0</c:v>
                </c:pt>
                <c:pt idx="4">
                  <c:v>0</c:v>
                </c:pt>
                <c:pt idx="5">
                  <c:v>0</c:v>
                </c:pt>
                <c:pt idx="6">
                  <c:v>0</c:v>
                </c:pt>
                <c:pt idx="7">
                  <c:v>0</c:v>
                </c:pt>
                <c:pt idx="8">
                  <c:v>0</c:v>
                </c:pt>
              </c:numCache>
            </c:numRef>
          </c:val>
          <c:extLst>
            <c:ext xmlns:c16="http://schemas.microsoft.com/office/drawing/2014/chart" uri="{C3380CC4-5D6E-409C-BE32-E72D297353CC}">
              <c16:uniqueId val="{00000000-4A30-EF4B-8D9B-23F7703D0891}"/>
            </c:ext>
          </c:extLst>
        </c:ser>
        <c:ser>
          <c:idx val="1"/>
          <c:order val="1"/>
          <c:tx>
            <c:strRef>
              <c:f>Charts!$AA$8</c:f>
              <c:strCache>
                <c:ptCount val="1"/>
                <c:pt idx="0">
                  <c:v>Toteuma</c:v>
                </c:pt>
              </c:strCache>
            </c:strRef>
          </c:tx>
          <c:spPr>
            <a:solidFill>
              <a:schemeClr val="accent2"/>
            </a:solidFill>
            <a:ln>
              <a:noFill/>
            </a:ln>
            <a:effectLst/>
          </c:spPr>
          <c:invertIfNegative val="0"/>
          <c:dLbls>
            <c:numFmt formatCode="#,##0\ &quot;€&quot;" sourceLinked="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bg2">
                        <a:lumMod val="50000"/>
                      </a:schemeClr>
                    </a:solidFill>
                    <a:latin typeface="+mn-lt"/>
                    <a:ea typeface="+mn-ea"/>
                    <a:cs typeface="+mn-cs"/>
                  </a:defRPr>
                </a:pPr>
                <a:endParaRPr lang="fi-FI"/>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Charts!$AB$6:$AJ$6</c:f>
              <c:strCache>
                <c:ptCount val="9"/>
                <c:pt idx="0">
                  <c:v>Accounting services</c:v>
                </c:pt>
                <c:pt idx="1">
                  <c:v>Software license fees</c:v>
                </c:pt>
                <c:pt idx="2">
                  <c:v>Phone operator costs</c:v>
                </c:pt>
                <c:pt idx="3">
                  <c:v>Website upkeep and maintenance</c:v>
                </c:pt>
                <c:pt idx="4">
                  <c:v>Internet costs</c:v>
                </c:pt>
                <c:pt idx="5">
                  <c:v>Organization and union membership fees</c:v>
                </c:pt>
                <c:pt idx="6">
                  <c:v>Patent and IPR costs</c:v>
                </c:pt>
                <c:pt idx="7">
                  <c:v>Banking fees</c:v>
                </c:pt>
                <c:pt idx="8">
                  <c:v>Other service costs</c:v>
                </c:pt>
              </c:strCache>
            </c:strRef>
          </c:cat>
          <c:val>
            <c:numRef>
              <c:f>Charts!$AB$8:$AJ$8</c:f>
              <c:numCache>
                <c:formatCode>#\ ##0.00\ "€"</c:formatCode>
                <c:ptCount val="9"/>
                <c:pt idx="0">
                  <c:v>0</c:v>
                </c:pt>
                <c:pt idx="1">
                  <c:v>0</c:v>
                </c:pt>
                <c:pt idx="2">
                  <c:v>0</c:v>
                </c:pt>
                <c:pt idx="3">
                  <c:v>0</c:v>
                </c:pt>
                <c:pt idx="4">
                  <c:v>0</c:v>
                </c:pt>
                <c:pt idx="5">
                  <c:v>0</c:v>
                </c:pt>
                <c:pt idx="6">
                  <c:v>0</c:v>
                </c:pt>
                <c:pt idx="7">
                  <c:v>0</c:v>
                </c:pt>
                <c:pt idx="8">
                  <c:v>0</c:v>
                </c:pt>
              </c:numCache>
            </c:numRef>
          </c:val>
          <c:extLst>
            <c:ext xmlns:c16="http://schemas.microsoft.com/office/drawing/2014/chart" uri="{C3380CC4-5D6E-409C-BE32-E72D297353CC}">
              <c16:uniqueId val="{00000000-5A71-2844-86E8-F0404658CC5A}"/>
            </c:ext>
          </c:extLst>
        </c:ser>
        <c:dLbls>
          <c:showLegendKey val="0"/>
          <c:showVal val="0"/>
          <c:showCatName val="0"/>
          <c:showSerName val="0"/>
          <c:showPercent val="0"/>
          <c:showBubbleSize val="0"/>
        </c:dLbls>
        <c:gapWidth val="150"/>
        <c:axId val="758314511"/>
        <c:axId val="718886575"/>
      </c:barChart>
      <c:catAx>
        <c:axId val="758314511"/>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200" b="0" i="0" u="none" strike="noStrike" kern="1200" baseline="0">
                <a:solidFill>
                  <a:schemeClr val="bg2">
                    <a:lumMod val="50000"/>
                  </a:schemeClr>
                </a:solidFill>
                <a:latin typeface="+mn-lt"/>
                <a:ea typeface="+mn-ea"/>
                <a:cs typeface="+mn-cs"/>
              </a:defRPr>
            </a:pPr>
            <a:endParaRPr lang="fi-FI"/>
          </a:p>
        </c:txPr>
        <c:crossAx val="718886575"/>
        <c:crosses val="autoZero"/>
        <c:auto val="1"/>
        <c:lblAlgn val="ctr"/>
        <c:lblOffset val="100"/>
        <c:noMultiLvlLbl val="0"/>
      </c:catAx>
      <c:valAx>
        <c:axId val="718886575"/>
        <c:scaling>
          <c:orientation val="minMax"/>
        </c:scaling>
        <c:delete val="0"/>
        <c:axPos val="l"/>
        <c:majorGridlines>
          <c:spPr>
            <a:ln w="9525" cap="flat" cmpd="sng" algn="ctr">
              <a:solidFill>
                <a:schemeClr val="tx1">
                  <a:lumMod val="15000"/>
                  <a:lumOff val="85000"/>
                </a:schemeClr>
              </a:solidFill>
              <a:round/>
            </a:ln>
            <a:effectLst/>
          </c:spPr>
        </c:majorGridlines>
        <c:numFmt formatCode="#\ ##0.00\ &quot;€&quot;"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bg2">
                    <a:lumMod val="50000"/>
                  </a:schemeClr>
                </a:solidFill>
                <a:latin typeface="+mn-lt"/>
                <a:ea typeface="+mn-ea"/>
                <a:cs typeface="+mn-cs"/>
              </a:defRPr>
            </a:pPr>
            <a:endParaRPr lang="fi-FI"/>
          </a:p>
        </c:txPr>
        <c:crossAx val="758314511"/>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fi-FI"/>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i-FI"/>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1" i="0" u="none" strike="noStrike" kern="1200" spc="0" baseline="0">
                <a:solidFill>
                  <a:schemeClr val="bg2">
                    <a:lumMod val="50000"/>
                  </a:schemeClr>
                </a:solidFill>
                <a:latin typeface="+mn-lt"/>
                <a:ea typeface="+mn-ea"/>
                <a:cs typeface="+mn-cs"/>
              </a:defRPr>
            </a:pPr>
            <a:r>
              <a:rPr lang="en-US"/>
              <a:t>Personnel</a:t>
            </a:r>
            <a:r>
              <a:rPr lang="en-US" baseline="0"/>
              <a:t> costs</a:t>
            </a:r>
            <a:endParaRPr lang="en-US"/>
          </a:p>
        </c:rich>
      </c:tx>
      <c:overlay val="0"/>
      <c:spPr>
        <a:noFill/>
        <a:ln>
          <a:noFill/>
        </a:ln>
        <a:effectLst/>
      </c:spPr>
      <c:txPr>
        <a:bodyPr rot="0" spcFirstLastPara="1" vertOverflow="ellipsis" vert="horz" wrap="square" anchor="ctr" anchorCtr="1"/>
        <a:lstStyle/>
        <a:p>
          <a:pPr>
            <a:defRPr sz="1400" b="1" i="0" u="none" strike="noStrike" kern="1200" spc="0" baseline="0">
              <a:solidFill>
                <a:schemeClr val="bg2">
                  <a:lumMod val="50000"/>
                </a:schemeClr>
              </a:solidFill>
              <a:latin typeface="+mn-lt"/>
              <a:ea typeface="+mn-ea"/>
              <a:cs typeface="+mn-cs"/>
            </a:defRPr>
          </a:pPr>
          <a:endParaRPr lang="en-US"/>
        </a:p>
      </c:txPr>
    </c:title>
    <c:autoTitleDeleted val="0"/>
    <c:plotArea>
      <c:layout/>
      <c:barChart>
        <c:barDir val="col"/>
        <c:grouping val="clustered"/>
        <c:varyColors val="0"/>
        <c:ser>
          <c:idx val="0"/>
          <c:order val="0"/>
          <c:tx>
            <c:strRef>
              <c:f>Charts!$AA$10</c:f>
              <c:strCache>
                <c:ptCount val="1"/>
                <c:pt idx="0">
                  <c:v>Budjetti</c:v>
                </c:pt>
              </c:strCache>
            </c:strRef>
          </c:tx>
          <c:spPr>
            <a:solidFill>
              <a:schemeClr val="tx1"/>
            </a:solidFill>
            <a:ln>
              <a:noFill/>
            </a:ln>
            <a:effectLst/>
          </c:spPr>
          <c:invertIfNegative val="0"/>
          <c:dLbls>
            <c:numFmt formatCode="#,##0\ &quot;€&quot;" sourceLinked="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bg2">
                        <a:lumMod val="50000"/>
                      </a:schemeClr>
                    </a:solidFill>
                    <a:latin typeface="+mn-lt"/>
                    <a:ea typeface="+mn-ea"/>
                    <a:cs typeface="+mn-cs"/>
                  </a:defRPr>
                </a:pPr>
                <a:endParaRPr lang="fi-FI"/>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Charts!$AB$9:$AG$9</c:f>
              <c:strCache>
                <c:ptCount val="6"/>
                <c:pt idx="0">
                  <c:v>Your own salary</c:v>
                </c:pt>
                <c:pt idx="1">
                  <c:v>Self-employed pension insurance</c:v>
                </c:pt>
                <c:pt idx="2">
                  <c:v>Self-employed unemployment insurance</c:v>
                </c:pt>
                <c:pt idx="3">
                  <c:v>Staff salaries</c:v>
                </c:pt>
                <c:pt idx="4">
                  <c:v>Staff insurances</c:v>
                </c:pt>
                <c:pt idx="5">
                  <c:v>Other personnel costs or insurances</c:v>
                </c:pt>
              </c:strCache>
            </c:strRef>
          </c:cat>
          <c:val>
            <c:numRef>
              <c:f>Charts!$AB$10:$AG$10</c:f>
              <c:numCache>
                <c:formatCode>#\ ##0.00\ "€"</c:formatCode>
                <c:ptCount val="6"/>
                <c:pt idx="0">
                  <c:v>0</c:v>
                </c:pt>
                <c:pt idx="1">
                  <c:v>0</c:v>
                </c:pt>
                <c:pt idx="2">
                  <c:v>0</c:v>
                </c:pt>
                <c:pt idx="3">
                  <c:v>0</c:v>
                </c:pt>
                <c:pt idx="4">
                  <c:v>0</c:v>
                </c:pt>
                <c:pt idx="5">
                  <c:v>0</c:v>
                </c:pt>
              </c:numCache>
            </c:numRef>
          </c:val>
          <c:extLst>
            <c:ext xmlns:c16="http://schemas.microsoft.com/office/drawing/2014/chart" uri="{C3380CC4-5D6E-409C-BE32-E72D297353CC}">
              <c16:uniqueId val="{00000000-21D4-AB4D-B7DB-AA9A3949D9F7}"/>
            </c:ext>
          </c:extLst>
        </c:ser>
        <c:ser>
          <c:idx val="1"/>
          <c:order val="1"/>
          <c:tx>
            <c:strRef>
              <c:f>Charts!$AA$11</c:f>
              <c:strCache>
                <c:ptCount val="1"/>
                <c:pt idx="0">
                  <c:v>Toteuma</c:v>
                </c:pt>
              </c:strCache>
            </c:strRef>
          </c:tx>
          <c:spPr>
            <a:solidFill>
              <a:schemeClr val="accent2"/>
            </a:solidFill>
            <a:ln>
              <a:noFill/>
            </a:ln>
            <a:effectLst/>
          </c:spPr>
          <c:invertIfNegative val="0"/>
          <c:dLbls>
            <c:numFmt formatCode="#,##0\ &quot;€&quot;" sourceLinked="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bg2">
                        <a:lumMod val="50000"/>
                      </a:schemeClr>
                    </a:solidFill>
                    <a:latin typeface="+mn-lt"/>
                    <a:ea typeface="+mn-ea"/>
                    <a:cs typeface="+mn-cs"/>
                  </a:defRPr>
                </a:pPr>
                <a:endParaRPr lang="fi-FI"/>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Charts!$AB$9:$AG$9</c:f>
              <c:strCache>
                <c:ptCount val="6"/>
                <c:pt idx="0">
                  <c:v>Your own salary</c:v>
                </c:pt>
                <c:pt idx="1">
                  <c:v>Self-employed pension insurance</c:v>
                </c:pt>
                <c:pt idx="2">
                  <c:v>Self-employed unemployment insurance</c:v>
                </c:pt>
                <c:pt idx="3">
                  <c:v>Staff salaries</c:v>
                </c:pt>
                <c:pt idx="4">
                  <c:v>Staff insurances</c:v>
                </c:pt>
                <c:pt idx="5">
                  <c:v>Other personnel costs or insurances</c:v>
                </c:pt>
              </c:strCache>
            </c:strRef>
          </c:cat>
          <c:val>
            <c:numRef>
              <c:f>Charts!$AB$11:$AG$11</c:f>
              <c:numCache>
                <c:formatCode>#\ ##0.00\ "€"</c:formatCode>
                <c:ptCount val="6"/>
                <c:pt idx="0">
                  <c:v>0</c:v>
                </c:pt>
                <c:pt idx="1">
                  <c:v>0</c:v>
                </c:pt>
                <c:pt idx="2">
                  <c:v>0</c:v>
                </c:pt>
                <c:pt idx="3">
                  <c:v>0</c:v>
                </c:pt>
                <c:pt idx="4">
                  <c:v>0</c:v>
                </c:pt>
                <c:pt idx="5">
                  <c:v>0</c:v>
                </c:pt>
              </c:numCache>
            </c:numRef>
          </c:val>
          <c:extLst>
            <c:ext xmlns:c16="http://schemas.microsoft.com/office/drawing/2014/chart" uri="{C3380CC4-5D6E-409C-BE32-E72D297353CC}">
              <c16:uniqueId val="{00000000-2DB0-1449-9CE5-A50D8B7FD470}"/>
            </c:ext>
          </c:extLst>
        </c:ser>
        <c:dLbls>
          <c:showLegendKey val="0"/>
          <c:showVal val="0"/>
          <c:showCatName val="0"/>
          <c:showSerName val="0"/>
          <c:showPercent val="0"/>
          <c:showBubbleSize val="0"/>
        </c:dLbls>
        <c:gapWidth val="50"/>
        <c:axId val="750496751"/>
        <c:axId val="778443247"/>
      </c:barChart>
      <c:catAx>
        <c:axId val="750496751"/>
        <c:scaling>
          <c:orientation val="minMax"/>
        </c:scaling>
        <c:delete val="0"/>
        <c:axPos val="b"/>
        <c:numFmt formatCode="General" sourceLinked="0"/>
        <c:majorTickMark val="none"/>
        <c:minorTickMark val="none"/>
        <c:tickLblPos val="low"/>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000" b="0" i="0" u="none" strike="noStrike" kern="1200" baseline="0">
                <a:solidFill>
                  <a:schemeClr val="bg2">
                    <a:lumMod val="50000"/>
                  </a:schemeClr>
                </a:solidFill>
                <a:latin typeface="+mn-lt"/>
                <a:ea typeface="+mn-ea"/>
                <a:cs typeface="+mn-cs"/>
              </a:defRPr>
            </a:pPr>
            <a:endParaRPr lang="fi-FI"/>
          </a:p>
        </c:txPr>
        <c:crossAx val="778443247"/>
        <c:crosses val="autoZero"/>
        <c:auto val="1"/>
        <c:lblAlgn val="ctr"/>
        <c:lblOffset val="100"/>
        <c:noMultiLvlLbl val="0"/>
      </c:catAx>
      <c:valAx>
        <c:axId val="778443247"/>
        <c:scaling>
          <c:orientation val="minMax"/>
        </c:scaling>
        <c:delete val="0"/>
        <c:axPos val="l"/>
        <c:majorGridlines>
          <c:spPr>
            <a:ln w="9525" cap="flat" cmpd="sng" algn="ctr">
              <a:solidFill>
                <a:schemeClr val="tx1">
                  <a:lumMod val="15000"/>
                  <a:lumOff val="85000"/>
                </a:schemeClr>
              </a:solidFill>
              <a:round/>
            </a:ln>
            <a:effectLst/>
          </c:spPr>
        </c:majorGridlines>
        <c:numFmt formatCode="#\ ##0.00\ &quot;€&quot;"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bg2">
                    <a:lumMod val="50000"/>
                  </a:schemeClr>
                </a:solidFill>
                <a:latin typeface="+mn-lt"/>
                <a:ea typeface="+mn-ea"/>
                <a:cs typeface="+mn-cs"/>
              </a:defRPr>
            </a:pPr>
            <a:endParaRPr lang="fi-FI"/>
          </a:p>
        </c:txPr>
        <c:crossAx val="750496751"/>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fi-FI"/>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i-FI"/>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1" i="0" u="none" strike="noStrike" kern="1200" spc="0" baseline="0">
                <a:solidFill>
                  <a:schemeClr val="bg2">
                    <a:lumMod val="50000"/>
                  </a:schemeClr>
                </a:solidFill>
                <a:latin typeface="+mn-lt"/>
                <a:ea typeface="+mn-ea"/>
                <a:cs typeface="+mn-cs"/>
              </a:defRPr>
            </a:pPr>
            <a:r>
              <a:rPr lang="en-US"/>
              <a:t>Variable costs</a:t>
            </a:r>
          </a:p>
        </c:rich>
      </c:tx>
      <c:overlay val="0"/>
      <c:spPr>
        <a:noFill/>
        <a:ln>
          <a:noFill/>
        </a:ln>
        <a:effectLst/>
      </c:spPr>
      <c:txPr>
        <a:bodyPr rot="0" spcFirstLastPara="1" vertOverflow="ellipsis" vert="horz" wrap="square" anchor="ctr" anchorCtr="1"/>
        <a:lstStyle/>
        <a:p>
          <a:pPr>
            <a:defRPr sz="1400" b="1" i="0" u="none" strike="noStrike" kern="1200" spc="0" baseline="0">
              <a:solidFill>
                <a:schemeClr val="bg2">
                  <a:lumMod val="50000"/>
                </a:schemeClr>
              </a:solidFill>
              <a:latin typeface="+mn-lt"/>
              <a:ea typeface="+mn-ea"/>
              <a:cs typeface="+mn-cs"/>
            </a:defRPr>
          </a:pPr>
          <a:endParaRPr lang="fi-FI"/>
        </a:p>
      </c:txPr>
    </c:title>
    <c:autoTitleDeleted val="0"/>
    <c:plotArea>
      <c:layout/>
      <c:barChart>
        <c:barDir val="col"/>
        <c:grouping val="clustered"/>
        <c:varyColors val="0"/>
        <c:ser>
          <c:idx val="0"/>
          <c:order val="0"/>
          <c:tx>
            <c:strRef>
              <c:f>Charts!$AA$13</c:f>
              <c:strCache>
                <c:ptCount val="1"/>
                <c:pt idx="0">
                  <c:v>Budjetti</c:v>
                </c:pt>
              </c:strCache>
            </c:strRef>
          </c:tx>
          <c:spPr>
            <a:solidFill>
              <a:schemeClr val="accent4"/>
            </a:solidFill>
            <a:ln>
              <a:noFill/>
            </a:ln>
            <a:effectLst/>
          </c:spPr>
          <c:invertIfNegative val="0"/>
          <c:dLbls>
            <c:numFmt formatCode="#,##0\ &quot;€&quot;" sourceLinked="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bg2">
                        <a:lumMod val="50000"/>
                      </a:schemeClr>
                    </a:solidFill>
                    <a:latin typeface="+mn-lt"/>
                    <a:ea typeface="+mn-ea"/>
                    <a:cs typeface="+mn-cs"/>
                  </a:defRPr>
                </a:pPr>
                <a:endParaRPr lang="fi-FI"/>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Charts!$AB$12:$AO$12</c:f>
              <c:strCache>
                <c:ptCount val="14"/>
                <c:pt idx="0">
                  <c:v>Office supplies</c:v>
                </c:pt>
                <c:pt idx="1">
                  <c:v>Marketing costs</c:v>
                </c:pt>
                <c:pt idx="2">
                  <c:v>Electricity</c:v>
                </c:pt>
                <c:pt idx="3">
                  <c:v>Outsourced services</c:v>
                </c:pt>
                <c:pt idx="4">
                  <c:v>Raw materials</c:v>
                </c:pt>
                <c:pt idx="5">
                  <c:v>Packaging materials</c:v>
                </c:pt>
                <c:pt idx="6">
                  <c:v>Transport costs</c:v>
                </c:pt>
                <c:pt idx="7">
                  <c:v>Shipping and delivery costs</c:v>
                </c:pt>
                <c:pt idx="8">
                  <c:v>Warehouse and storage costs</c:v>
                </c:pt>
                <c:pt idx="9">
                  <c:v>Travel expenses</c:v>
                </c:pt>
                <c:pt idx="10">
                  <c:v>Representation expenses</c:v>
                </c:pt>
                <c:pt idx="11">
                  <c:v>Books and magazines</c:v>
                </c:pt>
                <c:pt idx="12">
                  <c:v>Training</c:v>
                </c:pt>
                <c:pt idx="13">
                  <c:v>Other variable costs</c:v>
                </c:pt>
              </c:strCache>
            </c:strRef>
          </c:cat>
          <c:val>
            <c:numRef>
              <c:f>Charts!$AB$13:$AO$13</c:f>
              <c:numCache>
                <c:formatCode>#\ ##0.00\ "€"</c:formatCode>
                <c:ptCount val="14"/>
                <c:pt idx="0">
                  <c:v>0</c:v>
                </c:pt>
                <c:pt idx="1">
                  <c:v>0</c:v>
                </c:pt>
                <c:pt idx="2">
                  <c:v>0</c:v>
                </c:pt>
                <c:pt idx="3">
                  <c:v>0</c:v>
                </c:pt>
                <c:pt idx="4">
                  <c:v>0</c:v>
                </c:pt>
                <c:pt idx="5">
                  <c:v>0</c:v>
                </c:pt>
                <c:pt idx="6">
                  <c:v>0</c:v>
                </c:pt>
                <c:pt idx="7">
                  <c:v>0</c:v>
                </c:pt>
                <c:pt idx="8">
                  <c:v>0</c:v>
                </c:pt>
                <c:pt idx="9">
                  <c:v>0</c:v>
                </c:pt>
                <c:pt idx="10">
                  <c:v>0</c:v>
                </c:pt>
                <c:pt idx="11">
                  <c:v>0</c:v>
                </c:pt>
                <c:pt idx="12">
                  <c:v>0</c:v>
                </c:pt>
                <c:pt idx="13">
                  <c:v>0</c:v>
                </c:pt>
              </c:numCache>
            </c:numRef>
          </c:val>
          <c:extLst>
            <c:ext xmlns:c16="http://schemas.microsoft.com/office/drawing/2014/chart" uri="{C3380CC4-5D6E-409C-BE32-E72D297353CC}">
              <c16:uniqueId val="{00000000-4F5D-4941-B11C-30FEF3640BF7}"/>
            </c:ext>
          </c:extLst>
        </c:ser>
        <c:ser>
          <c:idx val="1"/>
          <c:order val="1"/>
          <c:tx>
            <c:strRef>
              <c:f>Charts!$AA$14</c:f>
              <c:strCache>
                <c:ptCount val="1"/>
                <c:pt idx="0">
                  <c:v>Toteuma</c:v>
                </c:pt>
              </c:strCache>
            </c:strRef>
          </c:tx>
          <c:spPr>
            <a:solidFill>
              <a:schemeClr val="accent2"/>
            </a:solidFill>
            <a:ln>
              <a:noFill/>
            </a:ln>
            <a:effectLst/>
          </c:spPr>
          <c:invertIfNegative val="0"/>
          <c:dLbls>
            <c:numFmt formatCode="#,##0\ &quot;€&quot;" sourceLinked="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bg2">
                        <a:lumMod val="50000"/>
                      </a:schemeClr>
                    </a:solidFill>
                    <a:latin typeface="+mn-lt"/>
                    <a:ea typeface="+mn-ea"/>
                    <a:cs typeface="+mn-cs"/>
                  </a:defRPr>
                </a:pPr>
                <a:endParaRPr lang="fi-FI"/>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Charts!$AB$12:$AO$12</c:f>
              <c:strCache>
                <c:ptCount val="14"/>
                <c:pt idx="0">
                  <c:v>Office supplies</c:v>
                </c:pt>
                <c:pt idx="1">
                  <c:v>Marketing costs</c:v>
                </c:pt>
                <c:pt idx="2">
                  <c:v>Electricity</c:v>
                </c:pt>
                <c:pt idx="3">
                  <c:v>Outsourced services</c:v>
                </c:pt>
                <c:pt idx="4">
                  <c:v>Raw materials</c:v>
                </c:pt>
                <c:pt idx="5">
                  <c:v>Packaging materials</c:v>
                </c:pt>
                <c:pt idx="6">
                  <c:v>Transport costs</c:v>
                </c:pt>
                <c:pt idx="7">
                  <c:v>Shipping and delivery costs</c:v>
                </c:pt>
                <c:pt idx="8">
                  <c:v>Warehouse and storage costs</c:v>
                </c:pt>
                <c:pt idx="9">
                  <c:v>Travel expenses</c:v>
                </c:pt>
                <c:pt idx="10">
                  <c:v>Representation expenses</c:v>
                </c:pt>
                <c:pt idx="11">
                  <c:v>Books and magazines</c:v>
                </c:pt>
                <c:pt idx="12">
                  <c:v>Training</c:v>
                </c:pt>
                <c:pt idx="13">
                  <c:v>Other variable costs</c:v>
                </c:pt>
              </c:strCache>
            </c:strRef>
          </c:cat>
          <c:val>
            <c:numRef>
              <c:f>Charts!$AB$14:$AO$14</c:f>
              <c:numCache>
                <c:formatCode>#\ ##0.00\ "€"</c:formatCode>
                <c:ptCount val="14"/>
                <c:pt idx="0">
                  <c:v>0</c:v>
                </c:pt>
                <c:pt idx="1">
                  <c:v>0</c:v>
                </c:pt>
                <c:pt idx="2">
                  <c:v>0</c:v>
                </c:pt>
                <c:pt idx="3">
                  <c:v>0</c:v>
                </c:pt>
                <c:pt idx="4">
                  <c:v>0</c:v>
                </c:pt>
                <c:pt idx="5">
                  <c:v>0</c:v>
                </c:pt>
                <c:pt idx="6">
                  <c:v>0</c:v>
                </c:pt>
                <c:pt idx="7">
                  <c:v>0</c:v>
                </c:pt>
                <c:pt idx="8">
                  <c:v>0</c:v>
                </c:pt>
                <c:pt idx="9">
                  <c:v>0</c:v>
                </c:pt>
                <c:pt idx="10">
                  <c:v>0</c:v>
                </c:pt>
                <c:pt idx="11">
                  <c:v>0</c:v>
                </c:pt>
                <c:pt idx="12">
                  <c:v>0</c:v>
                </c:pt>
                <c:pt idx="13">
                  <c:v>0</c:v>
                </c:pt>
              </c:numCache>
            </c:numRef>
          </c:val>
          <c:extLst>
            <c:ext xmlns:c16="http://schemas.microsoft.com/office/drawing/2014/chart" uri="{C3380CC4-5D6E-409C-BE32-E72D297353CC}">
              <c16:uniqueId val="{00000000-A8B1-E64E-8E3A-DEF38772B1EC}"/>
            </c:ext>
          </c:extLst>
        </c:ser>
        <c:dLbls>
          <c:showLegendKey val="0"/>
          <c:showVal val="0"/>
          <c:showCatName val="0"/>
          <c:showSerName val="0"/>
          <c:showPercent val="0"/>
          <c:showBubbleSize val="0"/>
        </c:dLbls>
        <c:gapWidth val="40"/>
        <c:axId val="792355471"/>
        <c:axId val="751902319"/>
      </c:barChart>
      <c:catAx>
        <c:axId val="792355471"/>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200" b="0" i="0" u="none" strike="noStrike" kern="1200" baseline="0">
                <a:solidFill>
                  <a:schemeClr val="bg2">
                    <a:lumMod val="50000"/>
                  </a:schemeClr>
                </a:solidFill>
                <a:latin typeface="+mn-lt"/>
                <a:ea typeface="+mn-ea"/>
                <a:cs typeface="+mn-cs"/>
              </a:defRPr>
            </a:pPr>
            <a:endParaRPr lang="fi-FI"/>
          </a:p>
        </c:txPr>
        <c:crossAx val="751902319"/>
        <c:crosses val="autoZero"/>
        <c:auto val="1"/>
        <c:lblAlgn val="ctr"/>
        <c:lblOffset val="100"/>
        <c:noMultiLvlLbl val="0"/>
      </c:catAx>
      <c:valAx>
        <c:axId val="751902319"/>
        <c:scaling>
          <c:orientation val="minMax"/>
        </c:scaling>
        <c:delete val="0"/>
        <c:axPos val="l"/>
        <c:majorGridlines>
          <c:spPr>
            <a:ln w="9525" cap="flat" cmpd="sng" algn="ctr">
              <a:solidFill>
                <a:schemeClr val="tx1">
                  <a:lumMod val="15000"/>
                  <a:lumOff val="85000"/>
                </a:schemeClr>
              </a:solidFill>
              <a:round/>
            </a:ln>
            <a:effectLst/>
          </c:spPr>
        </c:majorGridlines>
        <c:numFmt formatCode="#\ ##0.00\ &quot;€&quot;"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bg2">
                    <a:lumMod val="50000"/>
                  </a:schemeClr>
                </a:solidFill>
                <a:latin typeface="+mn-lt"/>
                <a:ea typeface="+mn-ea"/>
                <a:cs typeface="+mn-cs"/>
              </a:defRPr>
            </a:pPr>
            <a:endParaRPr lang="fi-FI"/>
          </a:p>
        </c:txPr>
        <c:crossAx val="792355471"/>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fi-FI"/>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i-FI"/>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320" b="1" i="0" u="none" strike="noStrike" kern="1200" spc="0" baseline="0">
                <a:solidFill>
                  <a:schemeClr val="bg2">
                    <a:lumMod val="50000"/>
                  </a:schemeClr>
                </a:solidFill>
                <a:latin typeface="+mn-lt"/>
                <a:ea typeface="+mn-ea"/>
                <a:cs typeface="+mn-cs"/>
              </a:defRPr>
            </a:pPr>
            <a:r>
              <a:rPr lang="fi-FI" b="1"/>
              <a:t>Budgeted revenues</a:t>
            </a:r>
          </a:p>
        </c:rich>
      </c:tx>
      <c:overlay val="0"/>
      <c:spPr>
        <a:noFill/>
        <a:ln>
          <a:noFill/>
        </a:ln>
        <a:effectLst/>
      </c:spPr>
      <c:txPr>
        <a:bodyPr rot="0" spcFirstLastPara="1" vertOverflow="ellipsis" vert="horz" wrap="square" anchor="ctr" anchorCtr="1"/>
        <a:lstStyle/>
        <a:p>
          <a:pPr>
            <a:defRPr sz="1320" b="1" i="0" u="none" strike="noStrike" kern="1200" spc="0" baseline="0">
              <a:solidFill>
                <a:schemeClr val="bg2">
                  <a:lumMod val="50000"/>
                </a:schemeClr>
              </a:solidFill>
              <a:latin typeface="+mn-lt"/>
              <a:ea typeface="+mn-ea"/>
              <a:cs typeface="+mn-cs"/>
            </a:defRPr>
          </a:pPr>
          <a:endParaRPr lang="fi-FI"/>
        </a:p>
      </c:txPr>
    </c:title>
    <c:autoTitleDeleted val="0"/>
    <c:plotArea>
      <c:layout/>
      <c:barChart>
        <c:barDir val="col"/>
        <c:grouping val="clustered"/>
        <c:varyColors val="0"/>
        <c:ser>
          <c:idx val="10"/>
          <c:order val="0"/>
          <c:tx>
            <c:strRef>
              <c:f>Charts!$AB$18</c:f>
              <c:strCache>
                <c:ptCount val="1"/>
                <c:pt idx="0">
                  <c:v>Additional</c:v>
                </c:pt>
              </c:strCache>
            </c:strRef>
          </c:tx>
          <c:spPr>
            <a:solidFill>
              <a:schemeClr val="accent4"/>
            </a:solidFill>
            <a:ln>
              <a:noFill/>
            </a:ln>
            <a:effectLst/>
          </c:spPr>
          <c:invertIfNegative val="0"/>
          <c:cat>
            <c:strRef>
              <c:f>Charts!$AC$17:$AN$17</c:f>
              <c:strCache>
                <c:ptCount val="12"/>
                <c:pt idx="0">
                  <c:v>January</c:v>
                </c:pt>
                <c:pt idx="1">
                  <c:v>February</c:v>
                </c:pt>
                <c:pt idx="2">
                  <c:v>March</c:v>
                </c:pt>
                <c:pt idx="3">
                  <c:v>April</c:v>
                </c:pt>
                <c:pt idx="4">
                  <c:v>May</c:v>
                </c:pt>
                <c:pt idx="5">
                  <c:v>June</c:v>
                </c:pt>
                <c:pt idx="6">
                  <c:v>July</c:v>
                </c:pt>
                <c:pt idx="7">
                  <c:v>August</c:v>
                </c:pt>
                <c:pt idx="8">
                  <c:v>September</c:v>
                </c:pt>
                <c:pt idx="9">
                  <c:v>October</c:v>
                </c:pt>
                <c:pt idx="10">
                  <c:v>November</c:v>
                </c:pt>
                <c:pt idx="11">
                  <c:v>December</c:v>
                </c:pt>
              </c:strCache>
            </c:strRef>
          </c:cat>
          <c:val>
            <c:numRef>
              <c:f>Charts!$AC$18:$AN$18</c:f>
              <c:numCache>
                <c:formatCode>#\ ##0.00\ "€"</c:formatCode>
                <c:ptCount val="12"/>
                <c:pt idx="0">
                  <c:v>0</c:v>
                </c:pt>
                <c:pt idx="1">
                  <c:v>0</c:v>
                </c:pt>
                <c:pt idx="2">
                  <c:v>0</c:v>
                </c:pt>
                <c:pt idx="3">
                  <c:v>0</c:v>
                </c:pt>
                <c:pt idx="4">
                  <c:v>0</c:v>
                </c:pt>
                <c:pt idx="5">
                  <c:v>0</c:v>
                </c:pt>
                <c:pt idx="6">
                  <c:v>0</c:v>
                </c:pt>
                <c:pt idx="7">
                  <c:v>0</c:v>
                </c:pt>
                <c:pt idx="8">
                  <c:v>0</c:v>
                </c:pt>
                <c:pt idx="9">
                  <c:v>0</c:v>
                </c:pt>
                <c:pt idx="10">
                  <c:v>0</c:v>
                </c:pt>
                <c:pt idx="11">
                  <c:v>0</c:v>
                </c:pt>
              </c:numCache>
            </c:numRef>
          </c:val>
          <c:extLst>
            <c:ext xmlns:c16="http://schemas.microsoft.com/office/drawing/2014/chart" uri="{C3380CC4-5D6E-409C-BE32-E72D297353CC}">
              <c16:uniqueId val="{00000014-9378-2647-B13F-ED0E7E22D29F}"/>
            </c:ext>
          </c:extLst>
        </c:ser>
        <c:ser>
          <c:idx val="0"/>
          <c:order val="1"/>
          <c:tx>
            <c:strRef>
              <c:f>Charts!$AB$19</c:f>
              <c:strCache>
                <c:ptCount val="1"/>
                <c:pt idx="0">
                  <c:v>0,00 €</c:v>
                </c:pt>
              </c:strCache>
            </c:strRef>
          </c:tx>
          <c:spPr>
            <a:solidFill>
              <a:schemeClr val="accent1"/>
            </a:solidFill>
            <a:ln>
              <a:noFill/>
            </a:ln>
            <a:effectLst/>
          </c:spPr>
          <c:invertIfNegative val="0"/>
          <c:cat>
            <c:strRef>
              <c:f>Charts!$AC$17:$AN$17</c:f>
              <c:strCache>
                <c:ptCount val="12"/>
                <c:pt idx="0">
                  <c:v>January</c:v>
                </c:pt>
                <c:pt idx="1">
                  <c:v>February</c:v>
                </c:pt>
                <c:pt idx="2">
                  <c:v>March</c:v>
                </c:pt>
                <c:pt idx="3">
                  <c:v>April</c:v>
                </c:pt>
                <c:pt idx="4">
                  <c:v>May</c:v>
                </c:pt>
                <c:pt idx="5">
                  <c:v>June</c:v>
                </c:pt>
                <c:pt idx="6">
                  <c:v>July</c:v>
                </c:pt>
                <c:pt idx="7">
                  <c:v>August</c:v>
                </c:pt>
                <c:pt idx="8">
                  <c:v>September</c:v>
                </c:pt>
                <c:pt idx="9">
                  <c:v>October</c:v>
                </c:pt>
                <c:pt idx="10">
                  <c:v>November</c:v>
                </c:pt>
                <c:pt idx="11">
                  <c:v>December</c:v>
                </c:pt>
              </c:strCache>
            </c:strRef>
          </c:cat>
          <c:val>
            <c:numRef>
              <c:f>Charts!$AC$19:$AN$19</c:f>
              <c:numCache>
                <c:formatCode>#\ ##0.00\ "€"</c:formatCode>
                <c:ptCount val="12"/>
                <c:pt idx="0">
                  <c:v>0</c:v>
                </c:pt>
                <c:pt idx="1">
                  <c:v>0</c:v>
                </c:pt>
                <c:pt idx="2">
                  <c:v>0</c:v>
                </c:pt>
                <c:pt idx="3">
                  <c:v>0</c:v>
                </c:pt>
                <c:pt idx="4">
                  <c:v>0</c:v>
                </c:pt>
                <c:pt idx="5">
                  <c:v>0</c:v>
                </c:pt>
                <c:pt idx="6">
                  <c:v>0</c:v>
                </c:pt>
                <c:pt idx="7">
                  <c:v>0</c:v>
                </c:pt>
                <c:pt idx="8">
                  <c:v>0</c:v>
                </c:pt>
                <c:pt idx="9">
                  <c:v>0</c:v>
                </c:pt>
                <c:pt idx="10">
                  <c:v>0</c:v>
                </c:pt>
                <c:pt idx="11">
                  <c:v>0</c:v>
                </c:pt>
              </c:numCache>
            </c:numRef>
          </c:val>
          <c:extLst>
            <c:ext xmlns:c16="http://schemas.microsoft.com/office/drawing/2014/chart" uri="{C3380CC4-5D6E-409C-BE32-E72D297353CC}">
              <c16:uniqueId val="{00000000-9378-2647-B13F-ED0E7E22D29F}"/>
            </c:ext>
          </c:extLst>
        </c:ser>
        <c:ser>
          <c:idx val="1"/>
          <c:order val="2"/>
          <c:tx>
            <c:strRef>
              <c:f>Charts!$AB$20</c:f>
              <c:strCache>
                <c:ptCount val="1"/>
                <c:pt idx="0">
                  <c:v>0,00 €</c:v>
                </c:pt>
              </c:strCache>
            </c:strRef>
          </c:tx>
          <c:spPr>
            <a:solidFill>
              <a:schemeClr val="accent2"/>
            </a:solidFill>
            <a:ln>
              <a:noFill/>
            </a:ln>
            <a:effectLst/>
          </c:spPr>
          <c:invertIfNegative val="0"/>
          <c:cat>
            <c:strRef>
              <c:f>Charts!$AC$17:$AN$17</c:f>
              <c:strCache>
                <c:ptCount val="12"/>
                <c:pt idx="0">
                  <c:v>January</c:v>
                </c:pt>
                <c:pt idx="1">
                  <c:v>February</c:v>
                </c:pt>
                <c:pt idx="2">
                  <c:v>March</c:v>
                </c:pt>
                <c:pt idx="3">
                  <c:v>April</c:v>
                </c:pt>
                <c:pt idx="4">
                  <c:v>May</c:v>
                </c:pt>
                <c:pt idx="5">
                  <c:v>June</c:v>
                </c:pt>
                <c:pt idx="6">
                  <c:v>July</c:v>
                </c:pt>
                <c:pt idx="7">
                  <c:v>August</c:v>
                </c:pt>
                <c:pt idx="8">
                  <c:v>September</c:v>
                </c:pt>
                <c:pt idx="9">
                  <c:v>October</c:v>
                </c:pt>
                <c:pt idx="10">
                  <c:v>November</c:v>
                </c:pt>
                <c:pt idx="11">
                  <c:v>December</c:v>
                </c:pt>
              </c:strCache>
            </c:strRef>
          </c:cat>
          <c:val>
            <c:numRef>
              <c:f>Charts!$AC$20:$AN$20</c:f>
              <c:numCache>
                <c:formatCode>#\ ##0.00\ "€"</c:formatCode>
                <c:ptCount val="12"/>
                <c:pt idx="0">
                  <c:v>0</c:v>
                </c:pt>
                <c:pt idx="1">
                  <c:v>0</c:v>
                </c:pt>
                <c:pt idx="2">
                  <c:v>0</c:v>
                </c:pt>
                <c:pt idx="3">
                  <c:v>0</c:v>
                </c:pt>
                <c:pt idx="4">
                  <c:v>0</c:v>
                </c:pt>
                <c:pt idx="5">
                  <c:v>0</c:v>
                </c:pt>
                <c:pt idx="6">
                  <c:v>0</c:v>
                </c:pt>
                <c:pt idx="7">
                  <c:v>0</c:v>
                </c:pt>
                <c:pt idx="8">
                  <c:v>0</c:v>
                </c:pt>
                <c:pt idx="9">
                  <c:v>0</c:v>
                </c:pt>
                <c:pt idx="10">
                  <c:v>0</c:v>
                </c:pt>
                <c:pt idx="11">
                  <c:v>0</c:v>
                </c:pt>
              </c:numCache>
            </c:numRef>
          </c:val>
          <c:extLst>
            <c:ext xmlns:c16="http://schemas.microsoft.com/office/drawing/2014/chart" uri="{C3380CC4-5D6E-409C-BE32-E72D297353CC}">
              <c16:uniqueId val="{00000001-9378-2647-B13F-ED0E7E22D29F}"/>
            </c:ext>
          </c:extLst>
        </c:ser>
        <c:ser>
          <c:idx val="2"/>
          <c:order val="3"/>
          <c:tx>
            <c:strRef>
              <c:f>Charts!$AB$21</c:f>
              <c:strCache>
                <c:ptCount val="1"/>
                <c:pt idx="0">
                  <c:v>0,00 €</c:v>
                </c:pt>
              </c:strCache>
            </c:strRef>
          </c:tx>
          <c:spPr>
            <a:solidFill>
              <a:schemeClr val="accent3"/>
            </a:solidFill>
            <a:ln>
              <a:noFill/>
            </a:ln>
            <a:effectLst/>
          </c:spPr>
          <c:invertIfNegative val="0"/>
          <c:cat>
            <c:strRef>
              <c:f>Charts!$AC$17:$AN$17</c:f>
              <c:strCache>
                <c:ptCount val="12"/>
                <c:pt idx="0">
                  <c:v>January</c:v>
                </c:pt>
                <c:pt idx="1">
                  <c:v>February</c:v>
                </c:pt>
                <c:pt idx="2">
                  <c:v>March</c:v>
                </c:pt>
                <c:pt idx="3">
                  <c:v>April</c:v>
                </c:pt>
                <c:pt idx="4">
                  <c:v>May</c:v>
                </c:pt>
                <c:pt idx="5">
                  <c:v>June</c:v>
                </c:pt>
                <c:pt idx="6">
                  <c:v>July</c:v>
                </c:pt>
                <c:pt idx="7">
                  <c:v>August</c:v>
                </c:pt>
                <c:pt idx="8">
                  <c:v>September</c:v>
                </c:pt>
                <c:pt idx="9">
                  <c:v>October</c:v>
                </c:pt>
                <c:pt idx="10">
                  <c:v>November</c:v>
                </c:pt>
                <c:pt idx="11">
                  <c:v>December</c:v>
                </c:pt>
              </c:strCache>
            </c:strRef>
          </c:cat>
          <c:val>
            <c:numRef>
              <c:f>Charts!$AC$21:$AN$21</c:f>
              <c:numCache>
                <c:formatCode>#\ ##0.00\ "€"</c:formatCode>
                <c:ptCount val="12"/>
                <c:pt idx="0">
                  <c:v>0</c:v>
                </c:pt>
                <c:pt idx="1">
                  <c:v>0</c:v>
                </c:pt>
                <c:pt idx="2">
                  <c:v>0</c:v>
                </c:pt>
                <c:pt idx="3">
                  <c:v>0</c:v>
                </c:pt>
                <c:pt idx="4">
                  <c:v>0</c:v>
                </c:pt>
                <c:pt idx="5">
                  <c:v>0</c:v>
                </c:pt>
                <c:pt idx="6">
                  <c:v>0</c:v>
                </c:pt>
                <c:pt idx="7">
                  <c:v>0</c:v>
                </c:pt>
                <c:pt idx="8">
                  <c:v>0</c:v>
                </c:pt>
                <c:pt idx="9">
                  <c:v>0</c:v>
                </c:pt>
                <c:pt idx="10">
                  <c:v>0</c:v>
                </c:pt>
                <c:pt idx="11">
                  <c:v>0</c:v>
                </c:pt>
              </c:numCache>
            </c:numRef>
          </c:val>
          <c:extLst>
            <c:ext xmlns:c16="http://schemas.microsoft.com/office/drawing/2014/chart" uri="{C3380CC4-5D6E-409C-BE32-E72D297353CC}">
              <c16:uniqueId val="{00000002-9378-2647-B13F-ED0E7E22D29F}"/>
            </c:ext>
          </c:extLst>
        </c:ser>
        <c:ser>
          <c:idx val="3"/>
          <c:order val="4"/>
          <c:tx>
            <c:strRef>
              <c:f>Charts!$AB$22</c:f>
              <c:strCache>
                <c:ptCount val="1"/>
                <c:pt idx="0">
                  <c:v>0</c:v>
                </c:pt>
              </c:strCache>
            </c:strRef>
          </c:tx>
          <c:spPr>
            <a:solidFill>
              <a:schemeClr val="bg2"/>
            </a:solidFill>
            <a:ln>
              <a:noFill/>
            </a:ln>
            <a:effectLst/>
          </c:spPr>
          <c:invertIfNegative val="0"/>
          <c:cat>
            <c:strRef>
              <c:f>Charts!$AC$17:$AN$17</c:f>
              <c:strCache>
                <c:ptCount val="12"/>
                <c:pt idx="0">
                  <c:v>January</c:v>
                </c:pt>
                <c:pt idx="1">
                  <c:v>February</c:v>
                </c:pt>
                <c:pt idx="2">
                  <c:v>March</c:v>
                </c:pt>
                <c:pt idx="3">
                  <c:v>April</c:v>
                </c:pt>
                <c:pt idx="4">
                  <c:v>May</c:v>
                </c:pt>
                <c:pt idx="5">
                  <c:v>June</c:v>
                </c:pt>
                <c:pt idx="6">
                  <c:v>July</c:v>
                </c:pt>
                <c:pt idx="7">
                  <c:v>August</c:v>
                </c:pt>
                <c:pt idx="8">
                  <c:v>September</c:v>
                </c:pt>
                <c:pt idx="9">
                  <c:v>October</c:v>
                </c:pt>
                <c:pt idx="10">
                  <c:v>November</c:v>
                </c:pt>
                <c:pt idx="11">
                  <c:v>December</c:v>
                </c:pt>
              </c:strCache>
            </c:strRef>
          </c:cat>
          <c:val>
            <c:numRef>
              <c:f>Charts!$AC$22:$AN$22</c:f>
              <c:numCache>
                <c:formatCode>#\ ##0.00\ "€"</c:formatCode>
                <c:ptCount val="12"/>
                <c:pt idx="0">
                  <c:v>0</c:v>
                </c:pt>
                <c:pt idx="1">
                  <c:v>0</c:v>
                </c:pt>
                <c:pt idx="2">
                  <c:v>0</c:v>
                </c:pt>
                <c:pt idx="3">
                  <c:v>0</c:v>
                </c:pt>
                <c:pt idx="4">
                  <c:v>0</c:v>
                </c:pt>
                <c:pt idx="5">
                  <c:v>0</c:v>
                </c:pt>
                <c:pt idx="6">
                  <c:v>0</c:v>
                </c:pt>
                <c:pt idx="7">
                  <c:v>0</c:v>
                </c:pt>
                <c:pt idx="8">
                  <c:v>0</c:v>
                </c:pt>
                <c:pt idx="9">
                  <c:v>0</c:v>
                </c:pt>
                <c:pt idx="10">
                  <c:v>0</c:v>
                </c:pt>
                <c:pt idx="11">
                  <c:v>0</c:v>
                </c:pt>
              </c:numCache>
            </c:numRef>
          </c:val>
          <c:extLst>
            <c:ext xmlns:c16="http://schemas.microsoft.com/office/drawing/2014/chart" uri="{C3380CC4-5D6E-409C-BE32-E72D297353CC}">
              <c16:uniqueId val="{00000003-9378-2647-B13F-ED0E7E22D29F}"/>
            </c:ext>
          </c:extLst>
        </c:ser>
        <c:ser>
          <c:idx val="4"/>
          <c:order val="5"/>
          <c:tx>
            <c:strRef>
              <c:f>Charts!$AB$23</c:f>
              <c:strCache>
                <c:ptCount val="1"/>
                <c:pt idx="0">
                  <c:v>0</c:v>
                </c:pt>
              </c:strCache>
            </c:strRef>
          </c:tx>
          <c:spPr>
            <a:solidFill>
              <a:schemeClr val="accent6"/>
            </a:solidFill>
            <a:ln>
              <a:noFill/>
            </a:ln>
            <a:effectLst/>
          </c:spPr>
          <c:invertIfNegative val="0"/>
          <c:cat>
            <c:strRef>
              <c:f>Charts!$AC$17:$AN$17</c:f>
              <c:strCache>
                <c:ptCount val="12"/>
                <c:pt idx="0">
                  <c:v>January</c:v>
                </c:pt>
                <c:pt idx="1">
                  <c:v>February</c:v>
                </c:pt>
                <c:pt idx="2">
                  <c:v>March</c:v>
                </c:pt>
                <c:pt idx="3">
                  <c:v>April</c:v>
                </c:pt>
                <c:pt idx="4">
                  <c:v>May</c:v>
                </c:pt>
                <c:pt idx="5">
                  <c:v>June</c:v>
                </c:pt>
                <c:pt idx="6">
                  <c:v>July</c:v>
                </c:pt>
                <c:pt idx="7">
                  <c:v>August</c:v>
                </c:pt>
                <c:pt idx="8">
                  <c:v>September</c:v>
                </c:pt>
                <c:pt idx="9">
                  <c:v>October</c:v>
                </c:pt>
                <c:pt idx="10">
                  <c:v>November</c:v>
                </c:pt>
                <c:pt idx="11">
                  <c:v>December</c:v>
                </c:pt>
              </c:strCache>
            </c:strRef>
          </c:cat>
          <c:val>
            <c:numRef>
              <c:f>Charts!$AC$23:$AN$23</c:f>
              <c:numCache>
                <c:formatCode>#\ ##0.00\ "€"</c:formatCode>
                <c:ptCount val="12"/>
                <c:pt idx="0">
                  <c:v>0</c:v>
                </c:pt>
                <c:pt idx="1">
                  <c:v>0</c:v>
                </c:pt>
                <c:pt idx="2">
                  <c:v>0</c:v>
                </c:pt>
                <c:pt idx="3">
                  <c:v>0</c:v>
                </c:pt>
                <c:pt idx="4">
                  <c:v>0</c:v>
                </c:pt>
                <c:pt idx="5">
                  <c:v>0</c:v>
                </c:pt>
                <c:pt idx="6">
                  <c:v>0</c:v>
                </c:pt>
                <c:pt idx="7">
                  <c:v>0</c:v>
                </c:pt>
                <c:pt idx="8">
                  <c:v>0</c:v>
                </c:pt>
                <c:pt idx="9">
                  <c:v>0</c:v>
                </c:pt>
                <c:pt idx="10">
                  <c:v>0</c:v>
                </c:pt>
                <c:pt idx="11">
                  <c:v>0</c:v>
                </c:pt>
              </c:numCache>
            </c:numRef>
          </c:val>
          <c:extLst>
            <c:ext xmlns:c16="http://schemas.microsoft.com/office/drawing/2014/chart" uri="{C3380CC4-5D6E-409C-BE32-E72D297353CC}">
              <c16:uniqueId val="{00000004-9378-2647-B13F-ED0E7E22D29F}"/>
            </c:ext>
          </c:extLst>
        </c:ser>
        <c:ser>
          <c:idx val="5"/>
          <c:order val="6"/>
          <c:tx>
            <c:strRef>
              <c:f>Charts!$AB$24</c:f>
              <c:strCache>
                <c:ptCount val="1"/>
                <c:pt idx="0">
                  <c:v>0</c:v>
                </c:pt>
              </c:strCache>
            </c:strRef>
          </c:tx>
          <c:spPr>
            <a:solidFill>
              <a:schemeClr val="accent1">
                <a:lumMod val="50000"/>
              </a:schemeClr>
            </a:solidFill>
            <a:ln>
              <a:noFill/>
            </a:ln>
            <a:effectLst/>
          </c:spPr>
          <c:invertIfNegative val="0"/>
          <c:cat>
            <c:strRef>
              <c:f>Charts!$AC$17:$AN$17</c:f>
              <c:strCache>
                <c:ptCount val="12"/>
                <c:pt idx="0">
                  <c:v>January</c:v>
                </c:pt>
                <c:pt idx="1">
                  <c:v>February</c:v>
                </c:pt>
                <c:pt idx="2">
                  <c:v>March</c:v>
                </c:pt>
                <c:pt idx="3">
                  <c:v>April</c:v>
                </c:pt>
                <c:pt idx="4">
                  <c:v>May</c:v>
                </c:pt>
                <c:pt idx="5">
                  <c:v>June</c:v>
                </c:pt>
                <c:pt idx="6">
                  <c:v>July</c:v>
                </c:pt>
                <c:pt idx="7">
                  <c:v>August</c:v>
                </c:pt>
                <c:pt idx="8">
                  <c:v>September</c:v>
                </c:pt>
                <c:pt idx="9">
                  <c:v>October</c:v>
                </c:pt>
                <c:pt idx="10">
                  <c:v>November</c:v>
                </c:pt>
                <c:pt idx="11">
                  <c:v>December</c:v>
                </c:pt>
              </c:strCache>
            </c:strRef>
          </c:cat>
          <c:val>
            <c:numRef>
              <c:f>Charts!$AC$24:$AN$24</c:f>
              <c:numCache>
                <c:formatCode>#\ ##0.00\ "€"</c:formatCode>
                <c:ptCount val="12"/>
                <c:pt idx="0">
                  <c:v>0</c:v>
                </c:pt>
                <c:pt idx="1">
                  <c:v>0</c:v>
                </c:pt>
                <c:pt idx="2">
                  <c:v>0</c:v>
                </c:pt>
                <c:pt idx="3">
                  <c:v>0</c:v>
                </c:pt>
                <c:pt idx="4">
                  <c:v>0</c:v>
                </c:pt>
                <c:pt idx="5">
                  <c:v>0</c:v>
                </c:pt>
                <c:pt idx="6">
                  <c:v>0</c:v>
                </c:pt>
                <c:pt idx="7">
                  <c:v>0</c:v>
                </c:pt>
                <c:pt idx="8">
                  <c:v>0</c:v>
                </c:pt>
                <c:pt idx="9">
                  <c:v>0</c:v>
                </c:pt>
                <c:pt idx="10">
                  <c:v>0</c:v>
                </c:pt>
                <c:pt idx="11">
                  <c:v>0</c:v>
                </c:pt>
              </c:numCache>
            </c:numRef>
          </c:val>
          <c:extLst>
            <c:ext xmlns:c16="http://schemas.microsoft.com/office/drawing/2014/chart" uri="{C3380CC4-5D6E-409C-BE32-E72D297353CC}">
              <c16:uniqueId val="{00000005-9378-2647-B13F-ED0E7E22D29F}"/>
            </c:ext>
          </c:extLst>
        </c:ser>
        <c:ser>
          <c:idx val="6"/>
          <c:order val="7"/>
          <c:tx>
            <c:strRef>
              <c:f>Charts!$AB$25</c:f>
              <c:strCache>
                <c:ptCount val="1"/>
                <c:pt idx="0">
                  <c:v>0</c:v>
                </c:pt>
              </c:strCache>
            </c:strRef>
          </c:tx>
          <c:spPr>
            <a:solidFill>
              <a:schemeClr val="accent3"/>
            </a:solidFill>
            <a:ln>
              <a:noFill/>
            </a:ln>
            <a:effectLst/>
          </c:spPr>
          <c:invertIfNegative val="0"/>
          <c:cat>
            <c:strRef>
              <c:f>Charts!$AC$17:$AN$17</c:f>
              <c:strCache>
                <c:ptCount val="12"/>
                <c:pt idx="0">
                  <c:v>January</c:v>
                </c:pt>
                <c:pt idx="1">
                  <c:v>February</c:v>
                </c:pt>
                <c:pt idx="2">
                  <c:v>March</c:v>
                </c:pt>
                <c:pt idx="3">
                  <c:v>April</c:v>
                </c:pt>
                <c:pt idx="4">
                  <c:v>May</c:v>
                </c:pt>
                <c:pt idx="5">
                  <c:v>June</c:v>
                </c:pt>
                <c:pt idx="6">
                  <c:v>July</c:v>
                </c:pt>
                <c:pt idx="7">
                  <c:v>August</c:v>
                </c:pt>
                <c:pt idx="8">
                  <c:v>September</c:v>
                </c:pt>
                <c:pt idx="9">
                  <c:v>October</c:v>
                </c:pt>
                <c:pt idx="10">
                  <c:v>November</c:v>
                </c:pt>
                <c:pt idx="11">
                  <c:v>December</c:v>
                </c:pt>
              </c:strCache>
            </c:strRef>
          </c:cat>
          <c:val>
            <c:numRef>
              <c:f>Charts!$AC$25:$AN$25</c:f>
              <c:numCache>
                <c:formatCode>#\ ##0.00\ "€"</c:formatCode>
                <c:ptCount val="12"/>
                <c:pt idx="0">
                  <c:v>0</c:v>
                </c:pt>
                <c:pt idx="1">
                  <c:v>0</c:v>
                </c:pt>
                <c:pt idx="2">
                  <c:v>0</c:v>
                </c:pt>
                <c:pt idx="3">
                  <c:v>0</c:v>
                </c:pt>
                <c:pt idx="4">
                  <c:v>0</c:v>
                </c:pt>
                <c:pt idx="5">
                  <c:v>0</c:v>
                </c:pt>
                <c:pt idx="6">
                  <c:v>0</c:v>
                </c:pt>
                <c:pt idx="7">
                  <c:v>0</c:v>
                </c:pt>
                <c:pt idx="8">
                  <c:v>0</c:v>
                </c:pt>
                <c:pt idx="9">
                  <c:v>0</c:v>
                </c:pt>
                <c:pt idx="10">
                  <c:v>0</c:v>
                </c:pt>
                <c:pt idx="11">
                  <c:v>0</c:v>
                </c:pt>
              </c:numCache>
            </c:numRef>
          </c:val>
          <c:extLst>
            <c:ext xmlns:c16="http://schemas.microsoft.com/office/drawing/2014/chart" uri="{C3380CC4-5D6E-409C-BE32-E72D297353CC}">
              <c16:uniqueId val="{00000006-9378-2647-B13F-ED0E7E22D29F}"/>
            </c:ext>
          </c:extLst>
        </c:ser>
        <c:ser>
          <c:idx val="7"/>
          <c:order val="8"/>
          <c:tx>
            <c:strRef>
              <c:f>Charts!$AB$26</c:f>
              <c:strCache>
                <c:ptCount val="1"/>
                <c:pt idx="0">
                  <c:v>0</c:v>
                </c:pt>
              </c:strCache>
            </c:strRef>
          </c:tx>
          <c:spPr>
            <a:solidFill>
              <a:srgbClr val="3922FF"/>
            </a:solidFill>
            <a:ln>
              <a:noFill/>
            </a:ln>
            <a:effectLst/>
          </c:spPr>
          <c:invertIfNegative val="0"/>
          <c:cat>
            <c:strRef>
              <c:f>Charts!$AC$17:$AN$17</c:f>
              <c:strCache>
                <c:ptCount val="12"/>
                <c:pt idx="0">
                  <c:v>January</c:v>
                </c:pt>
                <c:pt idx="1">
                  <c:v>February</c:v>
                </c:pt>
                <c:pt idx="2">
                  <c:v>March</c:v>
                </c:pt>
                <c:pt idx="3">
                  <c:v>April</c:v>
                </c:pt>
                <c:pt idx="4">
                  <c:v>May</c:v>
                </c:pt>
                <c:pt idx="5">
                  <c:v>June</c:v>
                </c:pt>
                <c:pt idx="6">
                  <c:v>July</c:v>
                </c:pt>
                <c:pt idx="7">
                  <c:v>August</c:v>
                </c:pt>
                <c:pt idx="8">
                  <c:v>September</c:v>
                </c:pt>
                <c:pt idx="9">
                  <c:v>October</c:v>
                </c:pt>
                <c:pt idx="10">
                  <c:v>November</c:v>
                </c:pt>
                <c:pt idx="11">
                  <c:v>December</c:v>
                </c:pt>
              </c:strCache>
            </c:strRef>
          </c:cat>
          <c:val>
            <c:numRef>
              <c:f>Charts!$AC$26:$AN$26</c:f>
              <c:numCache>
                <c:formatCode>#\ ##0.00\ "€"</c:formatCode>
                <c:ptCount val="12"/>
                <c:pt idx="0">
                  <c:v>0</c:v>
                </c:pt>
                <c:pt idx="1">
                  <c:v>0</c:v>
                </c:pt>
                <c:pt idx="2">
                  <c:v>0</c:v>
                </c:pt>
                <c:pt idx="3">
                  <c:v>0</c:v>
                </c:pt>
                <c:pt idx="4">
                  <c:v>0</c:v>
                </c:pt>
                <c:pt idx="5">
                  <c:v>0</c:v>
                </c:pt>
                <c:pt idx="6">
                  <c:v>0</c:v>
                </c:pt>
                <c:pt idx="7">
                  <c:v>0</c:v>
                </c:pt>
                <c:pt idx="8">
                  <c:v>0</c:v>
                </c:pt>
                <c:pt idx="9">
                  <c:v>0</c:v>
                </c:pt>
                <c:pt idx="10">
                  <c:v>0</c:v>
                </c:pt>
                <c:pt idx="11">
                  <c:v>0</c:v>
                </c:pt>
              </c:numCache>
            </c:numRef>
          </c:val>
          <c:extLst>
            <c:ext xmlns:c16="http://schemas.microsoft.com/office/drawing/2014/chart" uri="{C3380CC4-5D6E-409C-BE32-E72D297353CC}">
              <c16:uniqueId val="{00000007-9378-2647-B13F-ED0E7E22D29F}"/>
            </c:ext>
          </c:extLst>
        </c:ser>
        <c:ser>
          <c:idx val="8"/>
          <c:order val="9"/>
          <c:tx>
            <c:strRef>
              <c:f>Charts!$AB$27</c:f>
              <c:strCache>
                <c:ptCount val="1"/>
                <c:pt idx="0">
                  <c:v>0</c:v>
                </c:pt>
              </c:strCache>
            </c:strRef>
          </c:tx>
          <c:spPr>
            <a:solidFill>
              <a:srgbClr val="3565C4"/>
            </a:solidFill>
            <a:ln>
              <a:noFill/>
            </a:ln>
            <a:effectLst/>
          </c:spPr>
          <c:invertIfNegative val="0"/>
          <c:cat>
            <c:strRef>
              <c:f>Charts!$AC$17:$AN$17</c:f>
              <c:strCache>
                <c:ptCount val="12"/>
                <c:pt idx="0">
                  <c:v>January</c:v>
                </c:pt>
                <c:pt idx="1">
                  <c:v>February</c:v>
                </c:pt>
                <c:pt idx="2">
                  <c:v>March</c:v>
                </c:pt>
                <c:pt idx="3">
                  <c:v>April</c:v>
                </c:pt>
                <c:pt idx="4">
                  <c:v>May</c:v>
                </c:pt>
                <c:pt idx="5">
                  <c:v>June</c:v>
                </c:pt>
                <c:pt idx="6">
                  <c:v>July</c:v>
                </c:pt>
                <c:pt idx="7">
                  <c:v>August</c:v>
                </c:pt>
                <c:pt idx="8">
                  <c:v>September</c:v>
                </c:pt>
                <c:pt idx="9">
                  <c:v>October</c:v>
                </c:pt>
                <c:pt idx="10">
                  <c:v>November</c:v>
                </c:pt>
                <c:pt idx="11">
                  <c:v>December</c:v>
                </c:pt>
              </c:strCache>
            </c:strRef>
          </c:cat>
          <c:val>
            <c:numRef>
              <c:f>Charts!$AC$27:$AN$27</c:f>
              <c:numCache>
                <c:formatCode>#\ ##0.00\ "€"</c:formatCode>
                <c:ptCount val="12"/>
                <c:pt idx="0">
                  <c:v>0</c:v>
                </c:pt>
                <c:pt idx="1">
                  <c:v>0</c:v>
                </c:pt>
                <c:pt idx="2">
                  <c:v>0</c:v>
                </c:pt>
                <c:pt idx="3">
                  <c:v>0</c:v>
                </c:pt>
                <c:pt idx="4">
                  <c:v>0</c:v>
                </c:pt>
                <c:pt idx="5">
                  <c:v>0</c:v>
                </c:pt>
                <c:pt idx="6">
                  <c:v>0</c:v>
                </c:pt>
                <c:pt idx="7">
                  <c:v>0</c:v>
                </c:pt>
                <c:pt idx="8">
                  <c:v>0</c:v>
                </c:pt>
                <c:pt idx="9">
                  <c:v>0</c:v>
                </c:pt>
                <c:pt idx="10">
                  <c:v>0</c:v>
                </c:pt>
                <c:pt idx="11">
                  <c:v>0</c:v>
                </c:pt>
              </c:numCache>
            </c:numRef>
          </c:val>
          <c:extLst>
            <c:ext xmlns:c16="http://schemas.microsoft.com/office/drawing/2014/chart" uri="{C3380CC4-5D6E-409C-BE32-E72D297353CC}">
              <c16:uniqueId val="{00000008-9378-2647-B13F-ED0E7E22D29F}"/>
            </c:ext>
          </c:extLst>
        </c:ser>
        <c:ser>
          <c:idx val="9"/>
          <c:order val="10"/>
          <c:tx>
            <c:strRef>
              <c:f>Charts!$AB$28</c:f>
              <c:strCache>
                <c:ptCount val="1"/>
                <c:pt idx="0">
                  <c:v>0</c:v>
                </c:pt>
              </c:strCache>
            </c:strRef>
          </c:tx>
          <c:spPr>
            <a:solidFill>
              <a:schemeClr val="tx2"/>
            </a:solidFill>
            <a:ln>
              <a:noFill/>
            </a:ln>
            <a:effectLst/>
          </c:spPr>
          <c:invertIfNegative val="0"/>
          <c:cat>
            <c:strRef>
              <c:f>Charts!$AC$17:$AN$17</c:f>
              <c:strCache>
                <c:ptCount val="12"/>
                <c:pt idx="0">
                  <c:v>January</c:v>
                </c:pt>
                <c:pt idx="1">
                  <c:v>February</c:v>
                </c:pt>
                <c:pt idx="2">
                  <c:v>March</c:v>
                </c:pt>
                <c:pt idx="3">
                  <c:v>April</c:v>
                </c:pt>
                <c:pt idx="4">
                  <c:v>May</c:v>
                </c:pt>
                <c:pt idx="5">
                  <c:v>June</c:v>
                </c:pt>
                <c:pt idx="6">
                  <c:v>July</c:v>
                </c:pt>
                <c:pt idx="7">
                  <c:v>August</c:v>
                </c:pt>
                <c:pt idx="8">
                  <c:v>September</c:v>
                </c:pt>
                <c:pt idx="9">
                  <c:v>October</c:v>
                </c:pt>
                <c:pt idx="10">
                  <c:v>November</c:v>
                </c:pt>
                <c:pt idx="11">
                  <c:v>December</c:v>
                </c:pt>
              </c:strCache>
            </c:strRef>
          </c:cat>
          <c:val>
            <c:numRef>
              <c:f>Charts!$AC$28:$AN$28</c:f>
              <c:numCache>
                <c:formatCode>#\ ##0.00\ "€"</c:formatCode>
                <c:ptCount val="12"/>
                <c:pt idx="0">
                  <c:v>0</c:v>
                </c:pt>
                <c:pt idx="1">
                  <c:v>0</c:v>
                </c:pt>
                <c:pt idx="2">
                  <c:v>0</c:v>
                </c:pt>
                <c:pt idx="3">
                  <c:v>0</c:v>
                </c:pt>
                <c:pt idx="4">
                  <c:v>0</c:v>
                </c:pt>
                <c:pt idx="5">
                  <c:v>0</c:v>
                </c:pt>
                <c:pt idx="6">
                  <c:v>0</c:v>
                </c:pt>
                <c:pt idx="7">
                  <c:v>0</c:v>
                </c:pt>
                <c:pt idx="8">
                  <c:v>0</c:v>
                </c:pt>
                <c:pt idx="9">
                  <c:v>0</c:v>
                </c:pt>
                <c:pt idx="10">
                  <c:v>0</c:v>
                </c:pt>
                <c:pt idx="11">
                  <c:v>0</c:v>
                </c:pt>
              </c:numCache>
            </c:numRef>
          </c:val>
          <c:extLst>
            <c:ext xmlns:c16="http://schemas.microsoft.com/office/drawing/2014/chart" uri="{C3380CC4-5D6E-409C-BE32-E72D297353CC}">
              <c16:uniqueId val="{00000009-9378-2647-B13F-ED0E7E22D29F}"/>
            </c:ext>
          </c:extLst>
        </c:ser>
        <c:dLbls>
          <c:showLegendKey val="0"/>
          <c:showVal val="0"/>
          <c:showCatName val="0"/>
          <c:showSerName val="0"/>
          <c:showPercent val="0"/>
          <c:showBubbleSize val="0"/>
        </c:dLbls>
        <c:gapWidth val="72"/>
        <c:axId val="871164959"/>
        <c:axId val="769197263"/>
      </c:barChart>
      <c:catAx>
        <c:axId val="871164959"/>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100" b="0" i="0" u="none" strike="noStrike" kern="1200" baseline="0">
                <a:solidFill>
                  <a:schemeClr val="bg2">
                    <a:lumMod val="50000"/>
                  </a:schemeClr>
                </a:solidFill>
                <a:latin typeface="+mn-lt"/>
                <a:ea typeface="+mn-ea"/>
                <a:cs typeface="+mn-cs"/>
              </a:defRPr>
            </a:pPr>
            <a:endParaRPr lang="fi-FI"/>
          </a:p>
        </c:txPr>
        <c:crossAx val="769197263"/>
        <c:crosses val="autoZero"/>
        <c:auto val="1"/>
        <c:lblAlgn val="ctr"/>
        <c:lblOffset val="100"/>
        <c:noMultiLvlLbl val="0"/>
      </c:catAx>
      <c:valAx>
        <c:axId val="769197263"/>
        <c:scaling>
          <c:orientation val="minMax"/>
        </c:scaling>
        <c:delete val="0"/>
        <c:axPos val="l"/>
        <c:majorGridlines>
          <c:spPr>
            <a:ln w="9525" cap="flat" cmpd="sng" algn="ctr">
              <a:solidFill>
                <a:schemeClr val="tx1">
                  <a:lumMod val="15000"/>
                  <a:lumOff val="85000"/>
                </a:schemeClr>
              </a:solidFill>
              <a:round/>
            </a:ln>
            <a:effectLst/>
          </c:spPr>
        </c:majorGridlines>
        <c:numFmt formatCode="#\ ##0.00\ &quot;€&quot;" sourceLinked="1"/>
        <c:majorTickMark val="none"/>
        <c:minorTickMark val="none"/>
        <c:tickLblPos val="nextTo"/>
        <c:spPr>
          <a:noFill/>
          <a:ln>
            <a:noFill/>
          </a:ln>
          <a:effectLst/>
        </c:spPr>
        <c:txPr>
          <a:bodyPr rot="-60000000" spcFirstLastPara="1" vertOverflow="ellipsis" vert="horz" wrap="square" anchor="ctr" anchorCtr="1"/>
          <a:lstStyle/>
          <a:p>
            <a:pPr>
              <a:defRPr sz="1100" b="0" i="0" u="none" strike="noStrike" kern="1200" baseline="0">
                <a:solidFill>
                  <a:schemeClr val="bg2">
                    <a:lumMod val="50000"/>
                  </a:schemeClr>
                </a:solidFill>
                <a:latin typeface="+mn-lt"/>
                <a:ea typeface="+mn-ea"/>
                <a:cs typeface="+mn-cs"/>
              </a:defRPr>
            </a:pPr>
            <a:endParaRPr lang="fi-FI"/>
          </a:p>
        </c:txPr>
        <c:crossAx val="871164959"/>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100" b="0" i="0" u="none" strike="noStrike" kern="1200" baseline="0">
              <a:solidFill>
                <a:schemeClr val="bg2">
                  <a:lumMod val="50000"/>
                </a:schemeClr>
              </a:solidFill>
              <a:latin typeface="+mn-lt"/>
              <a:ea typeface="+mn-ea"/>
              <a:cs typeface="+mn-cs"/>
            </a:defRPr>
          </a:pPr>
          <a:endParaRPr lang="fi-FI"/>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sz="1100">
          <a:solidFill>
            <a:schemeClr val="bg2">
              <a:lumMod val="50000"/>
            </a:schemeClr>
          </a:solidFill>
        </a:defRPr>
      </a:pPr>
      <a:endParaRPr lang="fi-FI"/>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i-FI"/>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1" i="0" u="none" strike="noStrike" kern="1200" spc="0" baseline="0">
                <a:solidFill>
                  <a:schemeClr val="bg2">
                    <a:lumMod val="50000"/>
                  </a:schemeClr>
                </a:solidFill>
                <a:latin typeface="+mn-lt"/>
                <a:ea typeface="+mn-ea"/>
                <a:cs typeface="+mn-cs"/>
              </a:defRPr>
            </a:pPr>
            <a:r>
              <a:rPr lang="fi-FI" sz="1400" b="1"/>
              <a:t>All expenses</a:t>
            </a:r>
            <a:endParaRPr lang="fi-FI" sz="1400" b="1" baseline="0"/>
          </a:p>
        </c:rich>
      </c:tx>
      <c:overlay val="0"/>
      <c:spPr>
        <a:noFill/>
        <a:ln>
          <a:noFill/>
        </a:ln>
        <a:effectLst/>
      </c:spPr>
    </c:title>
    <c:autoTitleDeleted val="0"/>
    <c:plotArea>
      <c:layout/>
      <c:barChart>
        <c:barDir val="col"/>
        <c:grouping val="stacked"/>
        <c:varyColors val="0"/>
        <c:ser>
          <c:idx val="5"/>
          <c:order val="0"/>
          <c:tx>
            <c:strRef>
              <c:f>Charts!$AA$36</c:f>
              <c:strCache>
                <c:ptCount val="1"/>
                <c:pt idx="0">
                  <c:v>Additional</c:v>
                </c:pt>
              </c:strCache>
            </c:strRef>
          </c:tx>
          <c:invertIfNegative val="0"/>
          <c:dLbls>
            <c:dLbl>
              <c:idx val="0"/>
              <c:numFmt formatCode="#,##0\ &quot;€&quot;" sourceLinked="0"/>
              <c:spPr>
                <a:noFill/>
                <a:ln>
                  <a:noFill/>
                </a:ln>
                <a:effectLst/>
              </c:spPr>
              <c:txPr>
                <a:bodyPr wrap="square" lIns="38100" tIns="19050" rIns="38100" bIns="19050" anchor="ctr">
                  <a:spAutoFit/>
                </a:bodyPr>
                <a:lstStyle/>
                <a:p>
                  <a:pPr>
                    <a:defRPr/>
                  </a:pPr>
                  <a:endParaRPr lang="fi-FI"/>
                </a:p>
              </c:txPr>
              <c:dLblPos val="inBase"/>
              <c:showLegendKey val="0"/>
              <c:showVal val="1"/>
              <c:showCatName val="0"/>
              <c:showSerName val="0"/>
              <c:showPercent val="0"/>
              <c:showBubbleSize val="0"/>
              <c:extLst>
                <c:ext xmlns:c16="http://schemas.microsoft.com/office/drawing/2014/chart" uri="{C3380CC4-5D6E-409C-BE32-E72D297353CC}">
                  <c16:uniqueId val="{00000001-1915-F843-895E-9167244D142B}"/>
                </c:ext>
              </c:extLst>
            </c:dLbl>
            <c:dLbl>
              <c:idx val="1"/>
              <c:numFmt formatCode="#,##0\ &quot;€&quot;" sourceLinked="0"/>
              <c:spPr>
                <a:noFill/>
                <a:ln>
                  <a:noFill/>
                </a:ln>
                <a:effectLst/>
              </c:spPr>
              <c:txPr>
                <a:bodyPr wrap="square" lIns="38100" tIns="19050" rIns="38100" bIns="19050" anchor="ctr">
                  <a:spAutoFit/>
                </a:bodyPr>
                <a:lstStyle/>
                <a:p>
                  <a:pPr>
                    <a:defRPr/>
                  </a:pPr>
                  <a:endParaRPr lang="fi-FI"/>
                </a:p>
              </c:txPr>
              <c:dLblPos val="inBase"/>
              <c:showLegendKey val="0"/>
              <c:showVal val="1"/>
              <c:showCatName val="0"/>
              <c:showSerName val="0"/>
              <c:showPercent val="0"/>
              <c:showBubbleSize val="0"/>
              <c:extLst>
                <c:ext xmlns:c16="http://schemas.microsoft.com/office/drawing/2014/chart" uri="{C3380CC4-5D6E-409C-BE32-E72D297353CC}">
                  <c16:uniqueId val="{00000002-1915-F843-895E-9167244D142B}"/>
                </c:ext>
              </c:extLst>
            </c:dLbl>
            <c:spPr>
              <a:noFill/>
              <a:ln>
                <a:noFill/>
              </a:ln>
              <a:effectLst/>
            </c:spPr>
            <c:dLblPos val="inBase"/>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f>Charts!$AB$35:$AC$35</c:f>
              <c:strCache>
                <c:ptCount val="2"/>
                <c:pt idx="0">
                  <c:v>Budget</c:v>
                </c:pt>
                <c:pt idx="1">
                  <c:v>Realized</c:v>
                </c:pt>
              </c:strCache>
            </c:strRef>
          </c:cat>
          <c:val>
            <c:numRef>
              <c:f>Charts!$AB$36:$AC$36</c:f>
              <c:numCache>
                <c:formatCode>#\ ##0.00\ "€"</c:formatCode>
                <c:ptCount val="2"/>
                <c:pt idx="0">
                  <c:v>0</c:v>
                </c:pt>
                <c:pt idx="1">
                  <c:v>0</c:v>
                </c:pt>
              </c:numCache>
            </c:numRef>
          </c:val>
          <c:extLst>
            <c:ext xmlns:c16="http://schemas.microsoft.com/office/drawing/2014/chart" uri="{C3380CC4-5D6E-409C-BE32-E72D297353CC}">
              <c16:uniqueId val="{00000000-1915-F843-895E-9167244D142B}"/>
            </c:ext>
          </c:extLst>
        </c:ser>
        <c:ser>
          <c:idx val="0"/>
          <c:order val="1"/>
          <c:tx>
            <c:strRef>
              <c:f>Charts!$AA$37</c:f>
              <c:strCache>
                <c:ptCount val="1"/>
                <c:pt idx="0">
                  <c:v>Premises and equipment</c:v>
                </c:pt>
              </c:strCache>
            </c:strRef>
          </c:tx>
          <c:spPr>
            <a:solidFill>
              <a:schemeClr val="accent3"/>
            </a:solidFill>
            <a:ln>
              <a:noFill/>
            </a:ln>
            <a:effectLst/>
          </c:spPr>
          <c:invertIfNegative val="0"/>
          <c:dLbls>
            <c:numFmt formatCode="#,##0\ &quot;€&quot;" sourceLinked="0"/>
            <c:spPr>
              <a:noFill/>
              <a:ln>
                <a:noFill/>
              </a:ln>
              <a:effectLst/>
            </c:spPr>
            <c:txPr>
              <a:bodyPr rot="0" spcFirstLastPara="1" vertOverflow="ellipsis" vert="horz" wrap="none" lIns="38100" tIns="19050" rIns="38100" bIns="19050" anchor="ctr" anchorCtr="1">
                <a:spAutoFit/>
              </a:bodyPr>
              <a:lstStyle/>
              <a:p>
                <a:pPr>
                  <a:defRPr sz="1100" b="0" i="0" u="none" strike="noStrike" kern="1200" baseline="0">
                    <a:solidFill>
                      <a:schemeClr val="bg2">
                        <a:lumMod val="50000"/>
                      </a:schemeClr>
                    </a:solidFill>
                    <a:latin typeface="+mn-lt"/>
                    <a:ea typeface="+mn-ea"/>
                    <a:cs typeface="+mn-cs"/>
                  </a:defRPr>
                </a:pPr>
                <a:endParaRPr lang="fi-FI"/>
              </a:p>
            </c:txPr>
            <c:dLblPos val="inBase"/>
            <c:showLegendKey val="0"/>
            <c:showVal val="1"/>
            <c:showCatName val="0"/>
            <c:showSerName val="0"/>
            <c:showPercent val="0"/>
            <c:showBubbleSize val="0"/>
            <c:showLeaderLines val="0"/>
            <c:extLst>
              <c:ext xmlns:c15="http://schemas.microsoft.com/office/drawing/2012/chart" uri="{CE6537A1-D6FC-4f65-9D91-7224C49458BB}">
                <c15:spPr xmlns:c15="http://schemas.microsoft.com/office/drawing/2012/chart">
                  <a:prstGeom prst="rect">
                    <a:avLst/>
                  </a:prstGeom>
                </c15:spPr>
                <c15:showLeaderLines val="1"/>
                <c15:leaderLines>
                  <c:spPr>
                    <a:ln w="9525" cap="flat" cmpd="sng" algn="ctr">
                      <a:solidFill>
                        <a:schemeClr val="tx1">
                          <a:lumMod val="35000"/>
                          <a:lumOff val="65000"/>
                        </a:schemeClr>
                      </a:solidFill>
                      <a:round/>
                    </a:ln>
                    <a:effectLst/>
                  </c:spPr>
                </c15:leaderLines>
              </c:ext>
            </c:extLst>
          </c:dLbls>
          <c:cat>
            <c:strRef>
              <c:f>Charts!$AB$35:$AC$35</c:f>
              <c:strCache>
                <c:ptCount val="2"/>
                <c:pt idx="0">
                  <c:v>Budget</c:v>
                </c:pt>
                <c:pt idx="1">
                  <c:v>Realized</c:v>
                </c:pt>
              </c:strCache>
            </c:strRef>
          </c:cat>
          <c:val>
            <c:numRef>
              <c:f>Charts!$AB$37:$AC$37</c:f>
              <c:numCache>
                <c:formatCode>#\ ##0.00\ "€"</c:formatCode>
                <c:ptCount val="2"/>
                <c:pt idx="0">
                  <c:v>0</c:v>
                </c:pt>
                <c:pt idx="1">
                  <c:v>0</c:v>
                </c:pt>
              </c:numCache>
            </c:numRef>
          </c:val>
          <c:extLst>
            <c:ext xmlns:c16="http://schemas.microsoft.com/office/drawing/2014/chart" uri="{C3380CC4-5D6E-409C-BE32-E72D297353CC}">
              <c16:uniqueId val="{00000000-15CF-1042-9495-467BFB977B9A}"/>
            </c:ext>
          </c:extLst>
        </c:ser>
        <c:ser>
          <c:idx val="1"/>
          <c:order val="2"/>
          <c:tx>
            <c:strRef>
              <c:f>Charts!$AA$38</c:f>
              <c:strCache>
                <c:ptCount val="1"/>
                <c:pt idx="0">
                  <c:v>Services and licenses</c:v>
                </c:pt>
              </c:strCache>
            </c:strRef>
          </c:tx>
          <c:spPr>
            <a:solidFill>
              <a:schemeClr val="accent1"/>
            </a:solidFill>
            <a:ln>
              <a:noFill/>
            </a:ln>
            <a:effectLst/>
          </c:spPr>
          <c:invertIfNegative val="0"/>
          <c:dLbls>
            <c:numFmt formatCode="#,##0\ &quot;€&quot;" sourceLinked="0"/>
            <c:spPr>
              <a:noFill/>
              <a:ln>
                <a:noFill/>
              </a:ln>
              <a:effectLst/>
            </c:spPr>
            <c:txPr>
              <a:bodyPr rot="0" spcFirstLastPara="1" vertOverflow="ellipsis" vert="horz" wrap="none" lIns="38100" tIns="19050" rIns="38100" bIns="19050" anchor="ctr" anchorCtr="1">
                <a:spAutoFit/>
              </a:bodyPr>
              <a:lstStyle/>
              <a:p>
                <a:pPr>
                  <a:defRPr sz="1100" b="0" i="0" u="none" strike="noStrike" kern="1200" baseline="0">
                    <a:solidFill>
                      <a:schemeClr val="bg2">
                        <a:lumMod val="50000"/>
                      </a:schemeClr>
                    </a:solidFill>
                    <a:latin typeface="+mn-lt"/>
                    <a:ea typeface="+mn-ea"/>
                    <a:cs typeface="+mn-cs"/>
                  </a:defRPr>
                </a:pPr>
                <a:endParaRPr lang="fi-FI"/>
              </a:p>
            </c:txPr>
            <c:dLblPos val="inBase"/>
            <c:showLegendKey val="0"/>
            <c:showVal val="1"/>
            <c:showCatName val="0"/>
            <c:showSerName val="0"/>
            <c:showPercent val="0"/>
            <c:showBubbleSize val="0"/>
            <c:showLeaderLines val="0"/>
            <c:extLst>
              <c:ext xmlns:c15="http://schemas.microsoft.com/office/drawing/2012/chart" uri="{CE6537A1-D6FC-4f65-9D91-7224C49458BB}">
                <c15:spPr xmlns:c15="http://schemas.microsoft.com/office/drawing/2012/chart">
                  <a:prstGeom prst="rect">
                    <a:avLst/>
                  </a:prstGeom>
                </c15:spPr>
                <c15:showLeaderLines val="1"/>
                <c15:leaderLines>
                  <c:spPr>
                    <a:ln w="9525" cap="flat" cmpd="sng" algn="ctr">
                      <a:solidFill>
                        <a:schemeClr val="tx1">
                          <a:lumMod val="35000"/>
                          <a:lumOff val="65000"/>
                        </a:schemeClr>
                      </a:solidFill>
                      <a:round/>
                    </a:ln>
                    <a:effectLst/>
                  </c:spPr>
                </c15:leaderLines>
              </c:ext>
            </c:extLst>
          </c:dLbls>
          <c:cat>
            <c:strRef>
              <c:f>Charts!$AB$35:$AC$35</c:f>
              <c:strCache>
                <c:ptCount val="2"/>
                <c:pt idx="0">
                  <c:v>Budget</c:v>
                </c:pt>
                <c:pt idx="1">
                  <c:v>Realized</c:v>
                </c:pt>
              </c:strCache>
            </c:strRef>
          </c:cat>
          <c:val>
            <c:numRef>
              <c:f>Charts!$AB$38:$AC$38</c:f>
              <c:numCache>
                <c:formatCode>#\ ##0.00\ "€"</c:formatCode>
                <c:ptCount val="2"/>
                <c:pt idx="0">
                  <c:v>0</c:v>
                </c:pt>
                <c:pt idx="1">
                  <c:v>0</c:v>
                </c:pt>
              </c:numCache>
            </c:numRef>
          </c:val>
          <c:extLst>
            <c:ext xmlns:c16="http://schemas.microsoft.com/office/drawing/2014/chart" uri="{C3380CC4-5D6E-409C-BE32-E72D297353CC}">
              <c16:uniqueId val="{00000001-15CF-1042-9495-467BFB977B9A}"/>
            </c:ext>
          </c:extLst>
        </c:ser>
        <c:ser>
          <c:idx val="2"/>
          <c:order val="3"/>
          <c:tx>
            <c:strRef>
              <c:f>Charts!$AA$39</c:f>
              <c:strCache>
                <c:ptCount val="1"/>
                <c:pt idx="0">
                  <c:v>Personnel costs</c:v>
                </c:pt>
              </c:strCache>
            </c:strRef>
          </c:tx>
          <c:spPr>
            <a:solidFill>
              <a:schemeClr val="tx1"/>
            </a:solidFill>
            <a:ln>
              <a:noFill/>
            </a:ln>
            <a:effectLst/>
          </c:spPr>
          <c:invertIfNegative val="0"/>
          <c:dLbls>
            <c:numFmt formatCode="#,##0\ &quot;€&quot;" sourceLinked="0"/>
            <c:spPr>
              <a:noFill/>
              <a:ln>
                <a:noFill/>
              </a:ln>
              <a:effectLst/>
            </c:spPr>
            <c:txPr>
              <a:bodyPr rot="0" spcFirstLastPara="1" vertOverflow="ellipsis" vert="horz" wrap="none" lIns="38100" tIns="19050" rIns="38100" bIns="19050" anchor="ctr" anchorCtr="1">
                <a:spAutoFit/>
              </a:bodyPr>
              <a:lstStyle/>
              <a:p>
                <a:pPr>
                  <a:defRPr sz="1100" b="0" i="0" u="none" strike="noStrike" kern="1200" baseline="0">
                    <a:solidFill>
                      <a:schemeClr val="bg2">
                        <a:lumMod val="50000"/>
                      </a:schemeClr>
                    </a:solidFill>
                    <a:latin typeface="+mn-lt"/>
                    <a:ea typeface="+mn-ea"/>
                    <a:cs typeface="+mn-cs"/>
                  </a:defRPr>
                </a:pPr>
                <a:endParaRPr lang="fi-FI"/>
              </a:p>
            </c:txPr>
            <c:dLblPos val="inBase"/>
            <c:showLegendKey val="0"/>
            <c:showVal val="1"/>
            <c:showCatName val="0"/>
            <c:showSerName val="0"/>
            <c:showPercent val="0"/>
            <c:showBubbleSize val="0"/>
            <c:showLeaderLines val="0"/>
            <c:extLst>
              <c:ext xmlns:c15="http://schemas.microsoft.com/office/drawing/2012/chart" uri="{CE6537A1-D6FC-4f65-9D91-7224C49458BB}">
                <c15:spPr xmlns:c15="http://schemas.microsoft.com/office/drawing/2012/chart">
                  <a:prstGeom prst="rect">
                    <a:avLst/>
                  </a:prstGeom>
                </c15:spPr>
                <c15:showLeaderLines val="1"/>
                <c15:leaderLines>
                  <c:spPr>
                    <a:ln w="9525" cap="flat" cmpd="sng" algn="ctr">
                      <a:solidFill>
                        <a:schemeClr val="tx1">
                          <a:lumMod val="35000"/>
                          <a:lumOff val="65000"/>
                        </a:schemeClr>
                      </a:solidFill>
                      <a:round/>
                    </a:ln>
                    <a:effectLst/>
                  </c:spPr>
                </c15:leaderLines>
              </c:ext>
            </c:extLst>
          </c:dLbls>
          <c:cat>
            <c:strRef>
              <c:f>Charts!$AB$35:$AC$35</c:f>
              <c:strCache>
                <c:ptCount val="2"/>
                <c:pt idx="0">
                  <c:v>Budget</c:v>
                </c:pt>
                <c:pt idx="1">
                  <c:v>Realized</c:v>
                </c:pt>
              </c:strCache>
            </c:strRef>
          </c:cat>
          <c:val>
            <c:numRef>
              <c:f>Charts!$AB$39:$AC$39</c:f>
              <c:numCache>
                <c:formatCode>#\ ##0.00\ "€"</c:formatCode>
                <c:ptCount val="2"/>
                <c:pt idx="0">
                  <c:v>0</c:v>
                </c:pt>
                <c:pt idx="1">
                  <c:v>0</c:v>
                </c:pt>
              </c:numCache>
            </c:numRef>
          </c:val>
          <c:extLst>
            <c:ext xmlns:c16="http://schemas.microsoft.com/office/drawing/2014/chart" uri="{C3380CC4-5D6E-409C-BE32-E72D297353CC}">
              <c16:uniqueId val="{00000002-15CF-1042-9495-467BFB977B9A}"/>
            </c:ext>
          </c:extLst>
        </c:ser>
        <c:ser>
          <c:idx val="3"/>
          <c:order val="4"/>
          <c:tx>
            <c:strRef>
              <c:f>Charts!$AA$40</c:f>
              <c:strCache>
                <c:ptCount val="1"/>
                <c:pt idx="0">
                  <c:v>Variable costs</c:v>
                </c:pt>
              </c:strCache>
            </c:strRef>
          </c:tx>
          <c:spPr>
            <a:solidFill>
              <a:schemeClr val="accent4"/>
            </a:solidFill>
            <a:ln>
              <a:noFill/>
            </a:ln>
            <a:effectLst/>
          </c:spPr>
          <c:invertIfNegative val="0"/>
          <c:dLbls>
            <c:numFmt formatCode="#,##0\ &quot;€&quot;" sourceLinked="0"/>
            <c:spPr>
              <a:noFill/>
              <a:ln>
                <a:noFill/>
              </a:ln>
              <a:effectLst/>
            </c:spPr>
            <c:txPr>
              <a:bodyPr rot="0" spcFirstLastPara="1" vertOverflow="ellipsis" vert="horz" wrap="none" lIns="38100" tIns="19050" rIns="38100" bIns="19050" anchor="ctr" anchorCtr="1">
                <a:spAutoFit/>
              </a:bodyPr>
              <a:lstStyle/>
              <a:p>
                <a:pPr>
                  <a:defRPr sz="1100" b="0" i="0" u="none" strike="noStrike" kern="1200" baseline="0">
                    <a:solidFill>
                      <a:schemeClr val="bg2">
                        <a:lumMod val="50000"/>
                      </a:schemeClr>
                    </a:solidFill>
                    <a:latin typeface="+mn-lt"/>
                    <a:ea typeface="+mn-ea"/>
                    <a:cs typeface="+mn-cs"/>
                  </a:defRPr>
                </a:pPr>
                <a:endParaRPr lang="fi-FI"/>
              </a:p>
            </c:txPr>
            <c:dLblPos val="inBase"/>
            <c:showLegendKey val="0"/>
            <c:showVal val="1"/>
            <c:showCatName val="0"/>
            <c:showSerName val="0"/>
            <c:showPercent val="0"/>
            <c:showBubbleSize val="0"/>
            <c:showLeaderLines val="0"/>
            <c:extLst>
              <c:ext xmlns:c15="http://schemas.microsoft.com/office/drawing/2012/chart" uri="{CE6537A1-D6FC-4f65-9D91-7224C49458BB}">
                <c15:spPr xmlns:c15="http://schemas.microsoft.com/office/drawing/2012/chart">
                  <a:prstGeom prst="rect">
                    <a:avLst/>
                  </a:prstGeom>
                </c15:spPr>
                <c15:showLeaderLines val="1"/>
                <c15:leaderLines>
                  <c:spPr>
                    <a:ln w="9525" cap="flat" cmpd="sng" algn="ctr">
                      <a:solidFill>
                        <a:schemeClr val="tx1">
                          <a:lumMod val="35000"/>
                          <a:lumOff val="65000"/>
                        </a:schemeClr>
                      </a:solidFill>
                      <a:round/>
                    </a:ln>
                    <a:effectLst/>
                  </c:spPr>
                </c15:leaderLines>
              </c:ext>
            </c:extLst>
          </c:dLbls>
          <c:cat>
            <c:strRef>
              <c:f>Charts!$AB$35:$AC$35</c:f>
              <c:strCache>
                <c:ptCount val="2"/>
                <c:pt idx="0">
                  <c:v>Budget</c:v>
                </c:pt>
                <c:pt idx="1">
                  <c:v>Realized</c:v>
                </c:pt>
              </c:strCache>
            </c:strRef>
          </c:cat>
          <c:val>
            <c:numRef>
              <c:f>Charts!$AB$40:$AC$40</c:f>
              <c:numCache>
                <c:formatCode>#\ ##0.00\ "€"</c:formatCode>
                <c:ptCount val="2"/>
                <c:pt idx="0">
                  <c:v>0</c:v>
                </c:pt>
                <c:pt idx="1">
                  <c:v>0</c:v>
                </c:pt>
              </c:numCache>
            </c:numRef>
          </c:val>
          <c:extLst>
            <c:ext xmlns:c16="http://schemas.microsoft.com/office/drawing/2014/chart" uri="{C3380CC4-5D6E-409C-BE32-E72D297353CC}">
              <c16:uniqueId val="{00000003-15CF-1042-9495-467BFB977B9A}"/>
            </c:ext>
          </c:extLst>
        </c:ser>
        <c:ser>
          <c:idx val="4"/>
          <c:order val="5"/>
          <c:tx>
            <c:strRef>
              <c:f>Charts!$AA$41</c:f>
              <c:strCache>
                <c:ptCount val="1"/>
                <c:pt idx="0">
                  <c:v>Total</c:v>
                </c:pt>
              </c:strCache>
            </c:strRef>
          </c:tx>
          <c:spPr>
            <a:solidFill>
              <a:schemeClr val="accent2">
                <a:lumMod val="60000"/>
                <a:lumOff val="40000"/>
                <a:alpha val="0"/>
              </a:schemeClr>
            </a:solidFill>
            <a:ln>
              <a:noFill/>
            </a:ln>
            <a:effectLst/>
          </c:spPr>
          <c:invertIfNegative val="0"/>
          <c:dLbls>
            <c:numFmt formatCode="#,##0\ &quot;€&quot;" sourceLinked="0"/>
            <c:spPr>
              <a:noFill/>
              <a:ln>
                <a:noFill/>
              </a:ln>
              <a:effectLst/>
            </c:spPr>
            <c:txPr>
              <a:bodyPr rot="0" spcFirstLastPara="1" vertOverflow="ellipsis" vert="horz" wrap="none" lIns="38100" tIns="19050" rIns="38100" bIns="19050" anchor="ctr" anchorCtr="1">
                <a:spAutoFit/>
              </a:bodyPr>
              <a:lstStyle/>
              <a:p>
                <a:pPr>
                  <a:defRPr sz="1100" b="1" i="0" u="none" strike="noStrike" kern="1200" baseline="0">
                    <a:solidFill>
                      <a:schemeClr val="bg2">
                        <a:lumMod val="50000"/>
                      </a:schemeClr>
                    </a:solidFill>
                    <a:latin typeface="+mn-lt"/>
                    <a:ea typeface="+mn-ea"/>
                    <a:cs typeface="+mn-cs"/>
                  </a:defRPr>
                </a:pPr>
                <a:endParaRPr lang="fi-FI"/>
              </a:p>
            </c:txPr>
            <c:dLblPos val="inBase"/>
            <c:showLegendKey val="0"/>
            <c:showVal val="1"/>
            <c:showCatName val="0"/>
            <c:showSerName val="1"/>
            <c:showPercent val="0"/>
            <c:showBubbleSize val="0"/>
            <c:separator>
</c:separator>
            <c:showLeaderLines val="0"/>
            <c:extLst>
              <c:ext xmlns:c15="http://schemas.microsoft.com/office/drawing/2012/chart" uri="{CE6537A1-D6FC-4f65-9D91-7224C49458BB}">
                <c15:spPr xmlns:c15="http://schemas.microsoft.com/office/drawing/2012/chart">
                  <a:prstGeom prst="rect">
                    <a:avLst/>
                  </a:prstGeom>
                </c15:spPr>
                <c15:showLeaderLines val="1"/>
                <c15:leaderLines>
                  <c:spPr>
                    <a:ln w="9525" cap="flat" cmpd="sng" algn="ctr">
                      <a:solidFill>
                        <a:schemeClr val="tx1">
                          <a:lumMod val="35000"/>
                          <a:lumOff val="65000"/>
                        </a:schemeClr>
                      </a:solidFill>
                      <a:round/>
                    </a:ln>
                    <a:effectLst/>
                  </c:spPr>
                </c15:leaderLines>
              </c:ext>
            </c:extLst>
          </c:dLbls>
          <c:cat>
            <c:strRef>
              <c:f>Charts!$AB$35:$AC$35</c:f>
              <c:strCache>
                <c:ptCount val="2"/>
                <c:pt idx="0">
                  <c:v>Budget</c:v>
                </c:pt>
                <c:pt idx="1">
                  <c:v>Realized</c:v>
                </c:pt>
              </c:strCache>
            </c:strRef>
          </c:cat>
          <c:val>
            <c:numRef>
              <c:f>Charts!$AB$41:$AC$41</c:f>
              <c:numCache>
                <c:formatCode>#\ ##0.00\ "€"</c:formatCode>
                <c:ptCount val="2"/>
                <c:pt idx="0">
                  <c:v>0</c:v>
                </c:pt>
                <c:pt idx="1">
                  <c:v>0</c:v>
                </c:pt>
              </c:numCache>
            </c:numRef>
          </c:val>
          <c:extLst>
            <c:ext xmlns:c16="http://schemas.microsoft.com/office/drawing/2014/chart" uri="{C3380CC4-5D6E-409C-BE32-E72D297353CC}">
              <c16:uniqueId val="{00000004-15CF-1042-9495-467BFB977B9A}"/>
            </c:ext>
          </c:extLst>
        </c:ser>
        <c:dLbls>
          <c:dLblPos val="inBase"/>
          <c:showLegendKey val="0"/>
          <c:showVal val="1"/>
          <c:showCatName val="0"/>
          <c:showSerName val="0"/>
          <c:showPercent val="0"/>
          <c:showBubbleSize val="0"/>
        </c:dLbls>
        <c:gapWidth val="0"/>
        <c:overlap val="100"/>
        <c:axId val="779590719"/>
        <c:axId val="752061887"/>
      </c:barChart>
      <c:catAx>
        <c:axId val="779590719"/>
        <c:scaling>
          <c:orientation val="minMax"/>
        </c:scaling>
        <c:delete val="0"/>
        <c:axPos val="b"/>
        <c:numFmt formatCode="General" sourceLinked="1"/>
        <c:majorTickMark val="out"/>
        <c:minorTickMark val="none"/>
        <c:tickLblPos val="nextTo"/>
        <c:txPr>
          <a:bodyPr/>
          <a:lstStyle/>
          <a:p>
            <a:pPr>
              <a:defRPr b="1"/>
            </a:pPr>
            <a:endParaRPr lang="fi-FI"/>
          </a:p>
        </c:txPr>
        <c:crossAx val="752061887"/>
        <c:crosses val="autoZero"/>
        <c:auto val="1"/>
        <c:lblAlgn val="ctr"/>
        <c:lblOffset val="100"/>
        <c:noMultiLvlLbl val="0"/>
      </c:catAx>
      <c:valAx>
        <c:axId val="752061887"/>
        <c:scaling>
          <c:orientation val="minMax"/>
        </c:scaling>
        <c:delete val="1"/>
        <c:axPos val="l"/>
        <c:numFmt formatCode="#\ ##0.00\ &quot;€&quot;" sourceLinked="1"/>
        <c:majorTickMark val="none"/>
        <c:minorTickMark val="none"/>
        <c:tickLblPos val="nextTo"/>
        <c:crossAx val="779590719"/>
        <c:crosses val="autoZero"/>
        <c:crossBetween val="between"/>
      </c:valAx>
      <c:spPr>
        <a:noFill/>
        <a:ln>
          <a:noFill/>
        </a:ln>
        <a:effectLst/>
      </c:spPr>
    </c:plotArea>
    <c:legend>
      <c:legendPos val="r"/>
      <c:legendEntry>
        <c:idx val="0"/>
        <c:txPr>
          <a:bodyPr rot="0" spcFirstLastPara="1" vertOverflow="ellipsis" vert="horz" wrap="square" anchor="ctr" anchorCtr="1"/>
          <a:lstStyle/>
          <a:p>
            <a:pPr>
              <a:defRPr sz="1100" b="0" i="0" u="none" strike="noStrike" kern="1200" baseline="0">
                <a:solidFill>
                  <a:schemeClr val="bg1"/>
                </a:solidFill>
                <a:latin typeface="+mn-lt"/>
                <a:ea typeface="+mn-ea"/>
                <a:cs typeface="+mn-cs"/>
              </a:defRPr>
            </a:pPr>
            <a:endParaRPr lang="fi-FI"/>
          </a:p>
        </c:txPr>
      </c:legendEntry>
      <c:overlay val="0"/>
      <c:spPr>
        <a:noFill/>
        <a:ln>
          <a:noFill/>
        </a:ln>
        <a:effectLst/>
      </c:spPr>
      <c:txPr>
        <a:bodyPr rot="0" spcFirstLastPara="1" vertOverflow="ellipsis" vert="horz" wrap="square" anchor="ctr" anchorCtr="1"/>
        <a:lstStyle/>
        <a:p>
          <a:pPr>
            <a:defRPr sz="1100" b="0" i="0" u="none" strike="noStrike" kern="1200" baseline="0">
              <a:solidFill>
                <a:schemeClr val="bg2">
                  <a:lumMod val="50000"/>
                </a:schemeClr>
              </a:solidFill>
              <a:latin typeface="+mn-lt"/>
              <a:ea typeface="+mn-ea"/>
              <a:cs typeface="+mn-cs"/>
            </a:defRPr>
          </a:pPr>
          <a:endParaRPr lang="fi-FI"/>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sz="1100">
          <a:solidFill>
            <a:schemeClr val="bg2">
              <a:lumMod val="50000"/>
            </a:schemeClr>
          </a:solidFill>
        </a:defRPr>
      </a:pPr>
      <a:endParaRPr lang="fi-FI"/>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i-FI"/>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320" b="1" i="0" u="none" strike="noStrike" kern="1200" spc="0" baseline="0">
                <a:solidFill>
                  <a:schemeClr val="bg2">
                    <a:lumMod val="50000"/>
                  </a:schemeClr>
                </a:solidFill>
                <a:latin typeface="+mn-lt"/>
                <a:ea typeface="+mn-ea"/>
                <a:cs typeface="+mn-cs"/>
              </a:defRPr>
            </a:pPr>
            <a:r>
              <a:rPr lang="fi-FI" b="1"/>
              <a:t>All revenues</a:t>
            </a:r>
          </a:p>
        </c:rich>
      </c:tx>
      <c:overlay val="0"/>
      <c:spPr>
        <a:noFill/>
        <a:ln>
          <a:noFill/>
        </a:ln>
        <a:effectLst/>
      </c:spPr>
    </c:title>
    <c:autoTitleDeleted val="0"/>
    <c:plotArea>
      <c:layout/>
      <c:barChart>
        <c:barDir val="col"/>
        <c:grouping val="stacked"/>
        <c:varyColors val="0"/>
        <c:ser>
          <c:idx val="0"/>
          <c:order val="0"/>
          <c:tx>
            <c:strRef>
              <c:f>Charts!$AA$43</c:f>
              <c:strCache>
                <c:ptCount val="1"/>
                <c:pt idx="0">
                  <c:v>Additional</c:v>
                </c:pt>
              </c:strCache>
            </c:strRef>
          </c:tx>
          <c:spPr>
            <a:solidFill>
              <a:schemeClr val="accent4"/>
            </a:solidFill>
            <a:ln>
              <a:noFill/>
            </a:ln>
            <a:effectLst/>
          </c:spPr>
          <c:invertIfNegative val="0"/>
          <c:dLbls>
            <c:numFmt formatCode="#,##0\ &quot;€&quot;" sourceLinked="0"/>
            <c:spPr>
              <a:noFill/>
              <a:ln>
                <a:noFill/>
              </a:ln>
              <a:effectLst/>
            </c:spPr>
            <c:txPr>
              <a:bodyPr rot="0" spcFirstLastPara="1" vertOverflow="ellipsis" vert="horz" wrap="none" lIns="38100" tIns="19050" rIns="38100" bIns="19050" anchor="ctr" anchorCtr="1">
                <a:spAutoFit/>
              </a:bodyPr>
              <a:lstStyle/>
              <a:p>
                <a:pPr>
                  <a:defRPr sz="1100" b="0" i="0" u="none" strike="noStrike" kern="1200" baseline="0">
                    <a:solidFill>
                      <a:schemeClr val="bg2">
                        <a:lumMod val="50000"/>
                      </a:schemeClr>
                    </a:solidFill>
                    <a:latin typeface="+mn-lt"/>
                    <a:ea typeface="+mn-ea"/>
                    <a:cs typeface="+mn-cs"/>
                  </a:defRPr>
                </a:pPr>
                <a:endParaRPr lang="fi-FI"/>
              </a:p>
            </c:txPr>
            <c:showLegendKey val="0"/>
            <c:showVal val="1"/>
            <c:showCatName val="0"/>
            <c:showSerName val="0"/>
            <c:showPercent val="0"/>
            <c:showBubbleSize val="0"/>
            <c:separator>
</c:separator>
            <c:showLeaderLines val="0"/>
            <c:extLst>
              <c:ext xmlns:c15="http://schemas.microsoft.com/office/drawing/2012/chart" uri="{CE6537A1-D6FC-4f65-9D91-7224C49458BB}">
                <c15:spPr xmlns:c15="http://schemas.microsoft.com/office/drawing/2012/chart">
                  <a:prstGeom prst="rect">
                    <a:avLst/>
                  </a:prstGeom>
                </c15:spPr>
                <c15:showLeaderLines val="1"/>
                <c15:leaderLines>
                  <c:spPr>
                    <a:ln w="9525" cap="flat" cmpd="sng" algn="ctr">
                      <a:solidFill>
                        <a:schemeClr val="tx1">
                          <a:lumMod val="35000"/>
                          <a:lumOff val="65000"/>
                        </a:schemeClr>
                      </a:solidFill>
                      <a:round/>
                    </a:ln>
                    <a:effectLst/>
                  </c:spPr>
                </c15:leaderLines>
              </c:ext>
            </c:extLst>
          </c:dLbls>
          <c:cat>
            <c:strRef>
              <c:f>Charts!$AB$42:$AC$42</c:f>
              <c:strCache>
                <c:ptCount val="2"/>
                <c:pt idx="0">
                  <c:v>Budget</c:v>
                </c:pt>
                <c:pt idx="1">
                  <c:v>Realized</c:v>
                </c:pt>
              </c:strCache>
            </c:strRef>
          </c:cat>
          <c:val>
            <c:numRef>
              <c:f>Charts!$AB$43:$AC$43</c:f>
              <c:numCache>
                <c:formatCode>#\ ##0.00\ "€"</c:formatCode>
                <c:ptCount val="2"/>
                <c:pt idx="0">
                  <c:v>0</c:v>
                </c:pt>
                <c:pt idx="1">
                  <c:v>0</c:v>
                </c:pt>
              </c:numCache>
            </c:numRef>
          </c:val>
          <c:extLst>
            <c:ext xmlns:c16="http://schemas.microsoft.com/office/drawing/2014/chart" uri="{C3380CC4-5D6E-409C-BE32-E72D297353CC}">
              <c16:uniqueId val="{00000000-FAEA-9C47-B46A-34F411B1DAAF}"/>
            </c:ext>
          </c:extLst>
        </c:ser>
        <c:ser>
          <c:idx val="1"/>
          <c:order val="1"/>
          <c:tx>
            <c:strRef>
              <c:f>Charts!$AA$44</c:f>
              <c:strCache>
                <c:ptCount val="1"/>
                <c:pt idx="0">
                  <c:v>0</c:v>
                </c:pt>
              </c:strCache>
            </c:strRef>
          </c:tx>
          <c:spPr>
            <a:solidFill>
              <a:schemeClr val="accent1"/>
            </a:solidFill>
            <a:ln>
              <a:noFill/>
            </a:ln>
            <a:effectLst/>
          </c:spPr>
          <c:invertIfNegative val="0"/>
          <c:dLbls>
            <c:numFmt formatCode="#,##0\ &quot;€&quot;" sourceLinked="0"/>
            <c:spPr>
              <a:noFill/>
              <a:ln>
                <a:noFill/>
              </a:ln>
              <a:effectLst/>
            </c:spPr>
            <c:txPr>
              <a:bodyPr rot="0" spcFirstLastPara="1" vertOverflow="ellipsis" vert="horz" wrap="none" lIns="38100" tIns="19050" rIns="38100" bIns="19050" anchor="ctr" anchorCtr="1">
                <a:spAutoFit/>
              </a:bodyPr>
              <a:lstStyle/>
              <a:p>
                <a:pPr>
                  <a:defRPr sz="1100" b="0" i="0" u="none" strike="noStrike" kern="1200" baseline="0">
                    <a:solidFill>
                      <a:schemeClr val="bg2">
                        <a:lumMod val="50000"/>
                      </a:schemeClr>
                    </a:solidFill>
                    <a:latin typeface="+mn-lt"/>
                    <a:ea typeface="+mn-ea"/>
                    <a:cs typeface="+mn-cs"/>
                  </a:defRPr>
                </a:pPr>
                <a:endParaRPr lang="fi-FI"/>
              </a:p>
            </c:txPr>
            <c:showLegendKey val="0"/>
            <c:showVal val="1"/>
            <c:showCatName val="0"/>
            <c:showSerName val="0"/>
            <c:showPercent val="0"/>
            <c:showBubbleSize val="0"/>
            <c:separator>
</c:separator>
            <c:showLeaderLines val="0"/>
            <c:extLst>
              <c:ext xmlns:c15="http://schemas.microsoft.com/office/drawing/2012/chart" uri="{CE6537A1-D6FC-4f65-9D91-7224C49458BB}">
                <c15:spPr xmlns:c15="http://schemas.microsoft.com/office/drawing/2012/chart">
                  <a:prstGeom prst="rect">
                    <a:avLst/>
                  </a:prstGeom>
                </c15:spPr>
                <c15:showLeaderLines val="1"/>
                <c15:leaderLines>
                  <c:spPr>
                    <a:ln w="9525" cap="flat" cmpd="sng" algn="ctr">
                      <a:solidFill>
                        <a:schemeClr val="tx1">
                          <a:lumMod val="35000"/>
                          <a:lumOff val="65000"/>
                        </a:schemeClr>
                      </a:solidFill>
                      <a:round/>
                    </a:ln>
                    <a:effectLst/>
                  </c:spPr>
                </c15:leaderLines>
              </c:ext>
            </c:extLst>
          </c:dLbls>
          <c:cat>
            <c:strRef>
              <c:f>Charts!$AB$42:$AC$42</c:f>
              <c:strCache>
                <c:ptCount val="2"/>
                <c:pt idx="0">
                  <c:v>Budget</c:v>
                </c:pt>
                <c:pt idx="1">
                  <c:v>Realized</c:v>
                </c:pt>
              </c:strCache>
            </c:strRef>
          </c:cat>
          <c:val>
            <c:numRef>
              <c:f>Charts!$AB$44:$AC$44</c:f>
              <c:numCache>
                <c:formatCode>#\ ##0.00\ "€"</c:formatCode>
                <c:ptCount val="2"/>
                <c:pt idx="0">
                  <c:v>0</c:v>
                </c:pt>
                <c:pt idx="1">
                  <c:v>0</c:v>
                </c:pt>
              </c:numCache>
            </c:numRef>
          </c:val>
          <c:extLst>
            <c:ext xmlns:c16="http://schemas.microsoft.com/office/drawing/2014/chart" uri="{C3380CC4-5D6E-409C-BE32-E72D297353CC}">
              <c16:uniqueId val="{00000001-FAEA-9C47-B46A-34F411B1DAAF}"/>
            </c:ext>
          </c:extLst>
        </c:ser>
        <c:ser>
          <c:idx val="2"/>
          <c:order val="2"/>
          <c:tx>
            <c:strRef>
              <c:f>Charts!$AA$45</c:f>
              <c:strCache>
                <c:ptCount val="1"/>
                <c:pt idx="0">
                  <c:v>0</c:v>
                </c:pt>
              </c:strCache>
            </c:strRef>
          </c:tx>
          <c:spPr>
            <a:solidFill>
              <a:schemeClr val="accent2"/>
            </a:solidFill>
            <a:ln>
              <a:noFill/>
            </a:ln>
            <a:effectLst/>
          </c:spPr>
          <c:invertIfNegative val="0"/>
          <c:dLbls>
            <c:numFmt formatCode="#,##0\ &quot;€&quot;" sourceLinked="0"/>
            <c:spPr>
              <a:noFill/>
              <a:ln>
                <a:noFill/>
              </a:ln>
              <a:effectLst/>
            </c:spPr>
            <c:txPr>
              <a:bodyPr rot="0" spcFirstLastPara="1" vertOverflow="ellipsis" vert="horz" wrap="none" lIns="38100" tIns="19050" rIns="38100" bIns="19050" anchor="ctr" anchorCtr="1">
                <a:spAutoFit/>
              </a:bodyPr>
              <a:lstStyle/>
              <a:p>
                <a:pPr>
                  <a:defRPr sz="1100" b="0" i="0" u="none" strike="noStrike" kern="1200" baseline="0">
                    <a:solidFill>
                      <a:schemeClr val="bg1"/>
                    </a:solidFill>
                    <a:latin typeface="+mn-lt"/>
                    <a:ea typeface="+mn-ea"/>
                    <a:cs typeface="+mn-cs"/>
                  </a:defRPr>
                </a:pPr>
                <a:endParaRPr lang="fi-FI"/>
              </a:p>
            </c:txPr>
            <c:showLegendKey val="0"/>
            <c:showVal val="1"/>
            <c:showCatName val="0"/>
            <c:showSerName val="0"/>
            <c:showPercent val="0"/>
            <c:showBubbleSize val="0"/>
            <c:separator>
</c:separator>
            <c:showLeaderLines val="0"/>
            <c:extLst>
              <c:ext xmlns:c15="http://schemas.microsoft.com/office/drawing/2012/chart" uri="{CE6537A1-D6FC-4f65-9D91-7224C49458BB}">
                <c15:spPr xmlns:c15="http://schemas.microsoft.com/office/drawing/2012/chart">
                  <a:prstGeom prst="rect">
                    <a:avLst/>
                  </a:prstGeom>
                </c15:spPr>
                <c15:showLeaderLines val="1"/>
                <c15:leaderLines>
                  <c:spPr>
                    <a:ln w="9525" cap="flat" cmpd="sng" algn="ctr">
                      <a:solidFill>
                        <a:schemeClr val="tx1">
                          <a:lumMod val="35000"/>
                          <a:lumOff val="65000"/>
                        </a:schemeClr>
                      </a:solidFill>
                      <a:round/>
                    </a:ln>
                    <a:effectLst/>
                  </c:spPr>
                </c15:leaderLines>
              </c:ext>
            </c:extLst>
          </c:dLbls>
          <c:cat>
            <c:strRef>
              <c:f>Charts!$AB$42:$AC$42</c:f>
              <c:strCache>
                <c:ptCount val="2"/>
                <c:pt idx="0">
                  <c:v>Budget</c:v>
                </c:pt>
                <c:pt idx="1">
                  <c:v>Realized</c:v>
                </c:pt>
              </c:strCache>
            </c:strRef>
          </c:cat>
          <c:val>
            <c:numRef>
              <c:f>Charts!$AB$45:$AC$45</c:f>
              <c:numCache>
                <c:formatCode>#\ ##0.00\ "€"</c:formatCode>
                <c:ptCount val="2"/>
                <c:pt idx="0">
                  <c:v>0</c:v>
                </c:pt>
                <c:pt idx="1">
                  <c:v>0</c:v>
                </c:pt>
              </c:numCache>
            </c:numRef>
          </c:val>
          <c:extLst>
            <c:ext xmlns:c16="http://schemas.microsoft.com/office/drawing/2014/chart" uri="{C3380CC4-5D6E-409C-BE32-E72D297353CC}">
              <c16:uniqueId val="{00000002-FAEA-9C47-B46A-34F411B1DAAF}"/>
            </c:ext>
          </c:extLst>
        </c:ser>
        <c:ser>
          <c:idx val="3"/>
          <c:order val="3"/>
          <c:tx>
            <c:strRef>
              <c:f>Charts!$AA$46</c:f>
              <c:strCache>
                <c:ptCount val="1"/>
                <c:pt idx="0">
                  <c:v>0</c:v>
                </c:pt>
              </c:strCache>
            </c:strRef>
          </c:tx>
          <c:spPr>
            <a:solidFill>
              <a:schemeClr val="accent3"/>
            </a:solidFill>
            <a:ln>
              <a:noFill/>
            </a:ln>
            <a:effectLst/>
          </c:spPr>
          <c:invertIfNegative val="0"/>
          <c:dLbls>
            <c:numFmt formatCode="#,##0\ &quot;€&quot;" sourceLinked="0"/>
            <c:spPr>
              <a:noFill/>
              <a:ln>
                <a:noFill/>
              </a:ln>
              <a:effectLst/>
            </c:spPr>
            <c:txPr>
              <a:bodyPr rot="0" spcFirstLastPara="1" vertOverflow="ellipsis" vert="horz" wrap="none" lIns="38100" tIns="19050" rIns="38100" bIns="19050" anchor="ctr" anchorCtr="1">
                <a:spAutoFit/>
              </a:bodyPr>
              <a:lstStyle/>
              <a:p>
                <a:pPr>
                  <a:defRPr sz="1100" b="0" i="0" u="none" strike="noStrike" kern="1200" baseline="0">
                    <a:solidFill>
                      <a:schemeClr val="bg2">
                        <a:lumMod val="50000"/>
                      </a:schemeClr>
                    </a:solidFill>
                    <a:latin typeface="+mn-lt"/>
                    <a:ea typeface="+mn-ea"/>
                    <a:cs typeface="+mn-cs"/>
                  </a:defRPr>
                </a:pPr>
                <a:endParaRPr lang="fi-FI"/>
              </a:p>
            </c:txPr>
            <c:showLegendKey val="0"/>
            <c:showVal val="1"/>
            <c:showCatName val="0"/>
            <c:showSerName val="0"/>
            <c:showPercent val="0"/>
            <c:showBubbleSize val="0"/>
            <c:separator>
</c:separator>
            <c:showLeaderLines val="0"/>
            <c:extLst>
              <c:ext xmlns:c15="http://schemas.microsoft.com/office/drawing/2012/chart" uri="{CE6537A1-D6FC-4f65-9D91-7224C49458BB}">
                <c15:spPr xmlns:c15="http://schemas.microsoft.com/office/drawing/2012/chart">
                  <a:prstGeom prst="rect">
                    <a:avLst/>
                  </a:prstGeom>
                </c15:spPr>
                <c15:showLeaderLines val="1"/>
                <c15:leaderLines>
                  <c:spPr>
                    <a:ln w="9525" cap="flat" cmpd="sng" algn="ctr">
                      <a:solidFill>
                        <a:schemeClr val="tx1">
                          <a:lumMod val="35000"/>
                          <a:lumOff val="65000"/>
                        </a:schemeClr>
                      </a:solidFill>
                      <a:round/>
                    </a:ln>
                    <a:effectLst/>
                  </c:spPr>
                </c15:leaderLines>
              </c:ext>
            </c:extLst>
          </c:dLbls>
          <c:cat>
            <c:strRef>
              <c:f>Charts!$AB$42:$AC$42</c:f>
              <c:strCache>
                <c:ptCount val="2"/>
                <c:pt idx="0">
                  <c:v>Budget</c:v>
                </c:pt>
                <c:pt idx="1">
                  <c:v>Realized</c:v>
                </c:pt>
              </c:strCache>
            </c:strRef>
          </c:cat>
          <c:val>
            <c:numRef>
              <c:f>Charts!$AB$46:$AC$46</c:f>
              <c:numCache>
                <c:formatCode>#\ ##0.00\ "€"</c:formatCode>
                <c:ptCount val="2"/>
                <c:pt idx="0">
                  <c:v>0</c:v>
                </c:pt>
                <c:pt idx="1">
                  <c:v>0</c:v>
                </c:pt>
              </c:numCache>
            </c:numRef>
          </c:val>
          <c:extLst>
            <c:ext xmlns:c16="http://schemas.microsoft.com/office/drawing/2014/chart" uri="{C3380CC4-5D6E-409C-BE32-E72D297353CC}">
              <c16:uniqueId val="{00000003-FAEA-9C47-B46A-34F411B1DAAF}"/>
            </c:ext>
          </c:extLst>
        </c:ser>
        <c:ser>
          <c:idx val="4"/>
          <c:order val="4"/>
          <c:tx>
            <c:strRef>
              <c:f>Charts!$AA$47</c:f>
              <c:strCache>
                <c:ptCount val="1"/>
                <c:pt idx="0">
                  <c:v>0</c:v>
                </c:pt>
              </c:strCache>
            </c:strRef>
          </c:tx>
          <c:spPr>
            <a:solidFill>
              <a:schemeClr val="bg2"/>
            </a:solidFill>
            <a:ln>
              <a:noFill/>
            </a:ln>
            <a:effectLst/>
          </c:spPr>
          <c:invertIfNegative val="0"/>
          <c:dLbls>
            <c:numFmt formatCode="#,##0\ &quot;€&quot;" sourceLinked="0"/>
            <c:spPr>
              <a:noFill/>
              <a:ln>
                <a:noFill/>
              </a:ln>
              <a:effectLst/>
            </c:spPr>
            <c:txPr>
              <a:bodyPr rot="0" spcFirstLastPara="1" vertOverflow="ellipsis" vert="horz" wrap="none" lIns="38100" tIns="19050" rIns="38100" bIns="19050" anchor="ctr" anchorCtr="1">
                <a:spAutoFit/>
              </a:bodyPr>
              <a:lstStyle/>
              <a:p>
                <a:pPr>
                  <a:defRPr sz="1100" b="0" i="0" u="none" strike="noStrike" kern="1200" baseline="0">
                    <a:solidFill>
                      <a:schemeClr val="bg1"/>
                    </a:solidFill>
                    <a:latin typeface="+mn-lt"/>
                    <a:ea typeface="+mn-ea"/>
                    <a:cs typeface="+mn-cs"/>
                  </a:defRPr>
                </a:pPr>
                <a:endParaRPr lang="fi-FI"/>
              </a:p>
            </c:txPr>
            <c:showLegendKey val="0"/>
            <c:showVal val="1"/>
            <c:showCatName val="0"/>
            <c:showSerName val="0"/>
            <c:showPercent val="0"/>
            <c:showBubbleSize val="0"/>
            <c:separator>
</c:separator>
            <c:showLeaderLines val="0"/>
            <c:extLst>
              <c:ext xmlns:c15="http://schemas.microsoft.com/office/drawing/2012/chart" uri="{CE6537A1-D6FC-4f65-9D91-7224C49458BB}">
                <c15:spPr xmlns:c15="http://schemas.microsoft.com/office/drawing/2012/chart">
                  <a:prstGeom prst="rect">
                    <a:avLst/>
                  </a:prstGeom>
                </c15:spPr>
                <c15:showLeaderLines val="1"/>
                <c15:leaderLines>
                  <c:spPr>
                    <a:ln w="9525" cap="flat" cmpd="sng" algn="ctr">
                      <a:solidFill>
                        <a:schemeClr val="tx1">
                          <a:lumMod val="35000"/>
                          <a:lumOff val="65000"/>
                        </a:schemeClr>
                      </a:solidFill>
                      <a:round/>
                    </a:ln>
                    <a:effectLst/>
                  </c:spPr>
                </c15:leaderLines>
              </c:ext>
            </c:extLst>
          </c:dLbls>
          <c:cat>
            <c:strRef>
              <c:f>Charts!$AB$42:$AC$42</c:f>
              <c:strCache>
                <c:ptCount val="2"/>
                <c:pt idx="0">
                  <c:v>Budget</c:v>
                </c:pt>
                <c:pt idx="1">
                  <c:v>Realized</c:v>
                </c:pt>
              </c:strCache>
            </c:strRef>
          </c:cat>
          <c:val>
            <c:numRef>
              <c:f>Charts!$AB$47:$AC$47</c:f>
              <c:numCache>
                <c:formatCode>#\ ##0.00\ "€"</c:formatCode>
                <c:ptCount val="2"/>
                <c:pt idx="0">
                  <c:v>0</c:v>
                </c:pt>
                <c:pt idx="1">
                  <c:v>0</c:v>
                </c:pt>
              </c:numCache>
            </c:numRef>
          </c:val>
          <c:extLst>
            <c:ext xmlns:c16="http://schemas.microsoft.com/office/drawing/2014/chart" uri="{C3380CC4-5D6E-409C-BE32-E72D297353CC}">
              <c16:uniqueId val="{00000004-FAEA-9C47-B46A-34F411B1DAAF}"/>
            </c:ext>
          </c:extLst>
        </c:ser>
        <c:ser>
          <c:idx val="5"/>
          <c:order val="5"/>
          <c:tx>
            <c:strRef>
              <c:f>Charts!$AA$48</c:f>
              <c:strCache>
                <c:ptCount val="1"/>
                <c:pt idx="0">
                  <c:v>0</c:v>
                </c:pt>
              </c:strCache>
            </c:strRef>
          </c:tx>
          <c:spPr>
            <a:solidFill>
              <a:schemeClr val="accent6"/>
            </a:solidFill>
            <a:ln>
              <a:noFill/>
            </a:ln>
            <a:effectLst/>
          </c:spPr>
          <c:invertIfNegative val="0"/>
          <c:dLbls>
            <c:numFmt formatCode="#,##0\ &quot;€&quot;" sourceLinked="0"/>
            <c:spPr>
              <a:noFill/>
              <a:ln>
                <a:noFill/>
              </a:ln>
              <a:effectLst/>
            </c:spPr>
            <c:txPr>
              <a:bodyPr rot="0" spcFirstLastPara="1" vertOverflow="ellipsis" vert="horz" wrap="square" lIns="38100" tIns="19050" rIns="38100" bIns="19050" anchor="ctr" anchorCtr="1">
                <a:spAutoFit/>
              </a:bodyPr>
              <a:lstStyle/>
              <a:p>
                <a:pPr>
                  <a:defRPr sz="1100" b="0" i="0" u="none" strike="noStrike" kern="1200" baseline="0">
                    <a:solidFill>
                      <a:schemeClr val="bg2">
                        <a:lumMod val="50000"/>
                      </a:schemeClr>
                    </a:solidFill>
                    <a:latin typeface="+mn-lt"/>
                    <a:ea typeface="+mn-ea"/>
                    <a:cs typeface="+mn-cs"/>
                  </a:defRPr>
                </a:pPr>
                <a:endParaRPr lang="fi-FI"/>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Charts!$AB$42:$AC$42</c:f>
              <c:strCache>
                <c:ptCount val="2"/>
                <c:pt idx="0">
                  <c:v>Budget</c:v>
                </c:pt>
                <c:pt idx="1">
                  <c:v>Realized</c:v>
                </c:pt>
              </c:strCache>
            </c:strRef>
          </c:cat>
          <c:val>
            <c:numRef>
              <c:f>Charts!$AB$48:$AC$48</c:f>
              <c:numCache>
                <c:formatCode>#\ ##0.00\ "€"</c:formatCode>
                <c:ptCount val="2"/>
                <c:pt idx="0">
                  <c:v>0</c:v>
                </c:pt>
                <c:pt idx="1">
                  <c:v>0</c:v>
                </c:pt>
              </c:numCache>
            </c:numRef>
          </c:val>
          <c:extLst>
            <c:ext xmlns:c16="http://schemas.microsoft.com/office/drawing/2014/chart" uri="{C3380CC4-5D6E-409C-BE32-E72D297353CC}">
              <c16:uniqueId val="{00000005-FAEA-9C47-B46A-34F411B1DAAF}"/>
            </c:ext>
          </c:extLst>
        </c:ser>
        <c:ser>
          <c:idx val="6"/>
          <c:order val="6"/>
          <c:tx>
            <c:strRef>
              <c:f>Charts!$AA$49</c:f>
              <c:strCache>
                <c:ptCount val="1"/>
                <c:pt idx="0">
                  <c:v>0</c:v>
                </c:pt>
              </c:strCache>
            </c:strRef>
          </c:tx>
          <c:spPr>
            <a:solidFill>
              <a:schemeClr val="accent1">
                <a:lumMod val="50000"/>
              </a:schemeClr>
            </a:solidFill>
            <a:ln>
              <a:noFill/>
            </a:ln>
            <a:effectLst/>
          </c:spPr>
          <c:invertIfNegative val="0"/>
          <c:dLbls>
            <c:numFmt formatCode="#,##0\ &quot;€&quot;" sourceLinked="0"/>
            <c:spPr>
              <a:noFill/>
              <a:ln>
                <a:noFill/>
              </a:ln>
              <a:effectLst/>
            </c:spPr>
            <c:txPr>
              <a:bodyPr rot="0" spcFirstLastPara="1" vertOverflow="ellipsis" vert="horz" wrap="square" lIns="38100" tIns="19050" rIns="38100" bIns="19050" anchor="ctr" anchorCtr="1">
                <a:spAutoFit/>
              </a:bodyPr>
              <a:lstStyle/>
              <a:p>
                <a:pPr>
                  <a:defRPr sz="1100" b="0" i="0" u="none" strike="noStrike" kern="1200" baseline="0">
                    <a:solidFill>
                      <a:schemeClr val="bg2">
                        <a:lumMod val="50000"/>
                      </a:schemeClr>
                    </a:solidFill>
                    <a:latin typeface="+mn-lt"/>
                    <a:ea typeface="+mn-ea"/>
                    <a:cs typeface="+mn-cs"/>
                  </a:defRPr>
                </a:pPr>
                <a:endParaRPr lang="fi-FI"/>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Charts!$AB$42:$AC$42</c:f>
              <c:strCache>
                <c:ptCount val="2"/>
                <c:pt idx="0">
                  <c:v>Budget</c:v>
                </c:pt>
                <c:pt idx="1">
                  <c:v>Realized</c:v>
                </c:pt>
              </c:strCache>
            </c:strRef>
          </c:cat>
          <c:val>
            <c:numRef>
              <c:f>Charts!$AB$49:$AC$49</c:f>
              <c:numCache>
                <c:formatCode>#\ ##0.00\ "€"</c:formatCode>
                <c:ptCount val="2"/>
                <c:pt idx="0">
                  <c:v>0</c:v>
                </c:pt>
                <c:pt idx="1">
                  <c:v>0</c:v>
                </c:pt>
              </c:numCache>
            </c:numRef>
          </c:val>
          <c:extLst>
            <c:ext xmlns:c16="http://schemas.microsoft.com/office/drawing/2014/chart" uri="{C3380CC4-5D6E-409C-BE32-E72D297353CC}">
              <c16:uniqueId val="{00000006-FAEA-9C47-B46A-34F411B1DAAF}"/>
            </c:ext>
          </c:extLst>
        </c:ser>
        <c:ser>
          <c:idx val="7"/>
          <c:order val="7"/>
          <c:tx>
            <c:strRef>
              <c:f>Charts!$AA$50</c:f>
              <c:strCache>
                <c:ptCount val="1"/>
                <c:pt idx="0">
                  <c:v>0</c:v>
                </c:pt>
              </c:strCache>
            </c:strRef>
          </c:tx>
          <c:spPr>
            <a:solidFill>
              <a:schemeClr val="accent3">
                <a:lumMod val="90000"/>
              </a:schemeClr>
            </a:solidFill>
            <a:ln>
              <a:noFill/>
            </a:ln>
            <a:effectLst/>
          </c:spPr>
          <c:invertIfNegative val="0"/>
          <c:dLbls>
            <c:numFmt formatCode="#,##0\ &quot;€&quot;" sourceLinked="0"/>
            <c:spPr>
              <a:noFill/>
              <a:ln>
                <a:noFill/>
              </a:ln>
              <a:effectLst/>
            </c:spPr>
            <c:txPr>
              <a:bodyPr rot="0" spcFirstLastPara="1" vertOverflow="ellipsis" vert="horz" wrap="square" lIns="38100" tIns="19050" rIns="38100" bIns="19050" anchor="ctr" anchorCtr="1">
                <a:spAutoFit/>
              </a:bodyPr>
              <a:lstStyle/>
              <a:p>
                <a:pPr>
                  <a:defRPr sz="1100" b="0" i="0" u="none" strike="noStrike" kern="1200" baseline="0">
                    <a:solidFill>
                      <a:schemeClr val="bg2">
                        <a:lumMod val="50000"/>
                      </a:schemeClr>
                    </a:solidFill>
                    <a:latin typeface="+mn-lt"/>
                    <a:ea typeface="+mn-ea"/>
                    <a:cs typeface="+mn-cs"/>
                  </a:defRPr>
                </a:pPr>
                <a:endParaRPr lang="fi-FI"/>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Charts!$AB$42:$AC$42</c:f>
              <c:strCache>
                <c:ptCount val="2"/>
                <c:pt idx="0">
                  <c:v>Budget</c:v>
                </c:pt>
                <c:pt idx="1">
                  <c:v>Realized</c:v>
                </c:pt>
              </c:strCache>
            </c:strRef>
          </c:cat>
          <c:val>
            <c:numRef>
              <c:f>Charts!$AB$50:$AC$50</c:f>
              <c:numCache>
                <c:formatCode>#\ ##0.00\ "€"</c:formatCode>
                <c:ptCount val="2"/>
                <c:pt idx="0">
                  <c:v>0</c:v>
                </c:pt>
                <c:pt idx="1">
                  <c:v>0</c:v>
                </c:pt>
              </c:numCache>
            </c:numRef>
          </c:val>
          <c:extLst>
            <c:ext xmlns:c16="http://schemas.microsoft.com/office/drawing/2014/chart" uri="{C3380CC4-5D6E-409C-BE32-E72D297353CC}">
              <c16:uniqueId val="{00000007-FAEA-9C47-B46A-34F411B1DAAF}"/>
            </c:ext>
          </c:extLst>
        </c:ser>
        <c:ser>
          <c:idx val="8"/>
          <c:order val="8"/>
          <c:tx>
            <c:strRef>
              <c:f>Charts!$AA$51</c:f>
              <c:strCache>
                <c:ptCount val="1"/>
                <c:pt idx="0">
                  <c:v>0</c:v>
                </c:pt>
              </c:strCache>
            </c:strRef>
          </c:tx>
          <c:spPr>
            <a:solidFill>
              <a:srgbClr val="3922FF"/>
            </a:solidFill>
            <a:ln>
              <a:noFill/>
            </a:ln>
            <a:effectLst/>
          </c:spPr>
          <c:invertIfNegative val="0"/>
          <c:dLbls>
            <c:numFmt formatCode="#,##0\ &quot;€&quot;" sourceLinked="0"/>
            <c:spPr>
              <a:noFill/>
              <a:ln>
                <a:noFill/>
              </a:ln>
              <a:effectLst/>
            </c:spPr>
            <c:txPr>
              <a:bodyPr rot="0" spcFirstLastPara="1" vertOverflow="ellipsis" vert="horz" wrap="square" lIns="38100" tIns="19050" rIns="38100" bIns="19050" anchor="ctr" anchorCtr="1">
                <a:spAutoFit/>
              </a:bodyPr>
              <a:lstStyle/>
              <a:p>
                <a:pPr>
                  <a:defRPr sz="1100" b="0" i="0" u="none" strike="noStrike" kern="1200" baseline="0">
                    <a:solidFill>
                      <a:schemeClr val="bg1"/>
                    </a:solidFill>
                    <a:latin typeface="+mn-lt"/>
                    <a:ea typeface="+mn-ea"/>
                    <a:cs typeface="+mn-cs"/>
                  </a:defRPr>
                </a:pPr>
                <a:endParaRPr lang="fi-FI"/>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Charts!$AB$42:$AC$42</c:f>
              <c:strCache>
                <c:ptCount val="2"/>
                <c:pt idx="0">
                  <c:v>Budget</c:v>
                </c:pt>
                <c:pt idx="1">
                  <c:v>Realized</c:v>
                </c:pt>
              </c:strCache>
            </c:strRef>
          </c:cat>
          <c:val>
            <c:numRef>
              <c:f>Charts!$AB$51:$AC$51</c:f>
              <c:numCache>
                <c:formatCode>#\ ##0.00\ "€"</c:formatCode>
                <c:ptCount val="2"/>
                <c:pt idx="0">
                  <c:v>0</c:v>
                </c:pt>
                <c:pt idx="1">
                  <c:v>0</c:v>
                </c:pt>
              </c:numCache>
            </c:numRef>
          </c:val>
          <c:extLst>
            <c:ext xmlns:c16="http://schemas.microsoft.com/office/drawing/2014/chart" uri="{C3380CC4-5D6E-409C-BE32-E72D297353CC}">
              <c16:uniqueId val="{00000008-FAEA-9C47-B46A-34F411B1DAAF}"/>
            </c:ext>
          </c:extLst>
        </c:ser>
        <c:ser>
          <c:idx val="9"/>
          <c:order val="9"/>
          <c:tx>
            <c:strRef>
              <c:f>Charts!$AA$52</c:f>
              <c:strCache>
                <c:ptCount val="1"/>
                <c:pt idx="0">
                  <c:v>0</c:v>
                </c:pt>
              </c:strCache>
            </c:strRef>
          </c:tx>
          <c:spPr>
            <a:solidFill>
              <a:srgbClr val="3565C4"/>
            </a:solidFill>
            <a:ln>
              <a:noFill/>
            </a:ln>
            <a:effectLst/>
          </c:spPr>
          <c:invertIfNegative val="0"/>
          <c:dLbls>
            <c:numFmt formatCode="#,##0\ &quot;€&quot;" sourceLinked="0"/>
            <c:spPr>
              <a:noFill/>
              <a:ln>
                <a:noFill/>
              </a:ln>
              <a:effectLst/>
            </c:spPr>
            <c:txPr>
              <a:bodyPr rot="0" spcFirstLastPara="1" vertOverflow="ellipsis" vert="horz" wrap="square" lIns="38100" tIns="19050" rIns="38100" bIns="19050" anchor="ctr" anchorCtr="1">
                <a:spAutoFit/>
              </a:bodyPr>
              <a:lstStyle/>
              <a:p>
                <a:pPr>
                  <a:defRPr sz="1100" b="0" i="0" u="none" strike="noStrike" kern="1200" baseline="0">
                    <a:solidFill>
                      <a:schemeClr val="bg2">
                        <a:lumMod val="50000"/>
                      </a:schemeClr>
                    </a:solidFill>
                    <a:latin typeface="+mn-lt"/>
                    <a:ea typeface="+mn-ea"/>
                    <a:cs typeface="+mn-cs"/>
                  </a:defRPr>
                </a:pPr>
                <a:endParaRPr lang="fi-FI"/>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Charts!$AB$42:$AC$42</c:f>
              <c:strCache>
                <c:ptCount val="2"/>
                <c:pt idx="0">
                  <c:v>Budget</c:v>
                </c:pt>
                <c:pt idx="1">
                  <c:v>Realized</c:v>
                </c:pt>
              </c:strCache>
            </c:strRef>
          </c:cat>
          <c:val>
            <c:numRef>
              <c:f>Charts!$AB$52:$AC$52</c:f>
              <c:numCache>
                <c:formatCode>#\ ##0.00\ "€"</c:formatCode>
                <c:ptCount val="2"/>
                <c:pt idx="0">
                  <c:v>0</c:v>
                </c:pt>
                <c:pt idx="1">
                  <c:v>0</c:v>
                </c:pt>
              </c:numCache>
            </c:numRef>
          </c:val>
          <c:extLst>
            <c:ext xmlns:c16="http://schemas.microsoft.com/office/drawing/2014/chart" uri="{C3380CC4-5D6E-409C-BE32-E72D297353CC}">
              <c16:uniqueId val="{00000009-FAEA-9C47-B46A-34F411B1DAAF}"/>
            </c:ext>
          </c:extLst>
        </c:ser>
        <c:ser>
          <c:idx val="10"/>
          <c:order val="10"/>
          <c:tx>
            <c:strRef>
              <c:f>Charts!$AA$53</c:f>
              <c:strCache>
                <c:ptCount val="1"/>
                <c:pt idx="0">
                  <c:v>0</c:v>
                </c:pt>
              </c:strCache>
            </c:strRef>
          </c:tx>
          <c:spPr>
            <a:solidFill>
              <a:schemeClr val="tx2"/>
            </a:solidFill>
            <a:ln>
              <a:noFill/>
            </a:ln>
            <a:effectLst/>
          </c:spPr>
          <c:invertIfNegative val="0"/>
          <c:dLbls>
            <c:numFmt formatCode="#,##0\ &quot;€&quot;" sourceLinked="0"/>
            <c:spPr>
              <a:noFill/>
              <a:ln>
                <a:noFill/>
              </a:ln>
              <a:effectLst/>
            </c:spPr>
            <c:txPr>
              <a:bodyPr rot="0" spcFirstLastPara="1" vertOverflow="ellipsis" vert="horz" wrap="square" lIns="38100" tIns="19050" rIns="38100" bIns="19050" anchor="ctr" anchorCtr="1">
                <a:spAutoFit/>
              </a:bodyPr>
              <a:lstStyle/>
              <a:p>
                <a:pPr>
                  <a:defRPr sz="1100" b="0" i="0" u="none" strike="noStrike" kern="1200" baseline="0">
                    <a:solidFill>
                      <a:schemeClr val="bg2">
                        <a:lumMod val="50000"/>
                      </a:schemeClr>
                    </a:solidFill>
                    <a:latin typeface="+mn-lt"/>
                    <a:ea typeface="+mn-ea"/>
                    <a:cs typeface="+mn-cs"/>
                  </a:defRPr>
                </a:pPr>
                <a:endParaRPr lang="fi-FI"/>
              </a:p>
            </c:txPr>
            <c:showLegendKey val="0"/>
            <c:showVal val="1"/>
            <c:showCatName val="0"/>
            <c:showSerName val="0"/>
            <c:showPercent val="0"/>
            <c:showBubbleSize val="0"/>
            <c:separator>
</c:separator>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Charts!$AB$42:$AC$42</c:f>
              <c:strCache>
                <c:ptCount val="2"/>
                <c:pt idx="0">
                  <c:v>Budget</c:v>
                </c:pt>
                <c:pt idx="1">
                  <c:v>Realized</c:v>
                </c:pt>
              </c:strCache>
            </c:strRef>
          </c:cat>
          <c:val>
            <c:numRef>
              <c:f>Charts!$AB$53:$AC$53</c:f>
              <c:numCache>
                <c:formatCode>#\ ##0.00\ "€"</c:formatCode>
                <c:ptCount val="2"/>
                <c:pt idx="0">
                  <c:v>0</c:v>
                </c:pt>
                <c:pt idx="1">
                  <c:v>0</c:v>
                </c:pt>
              </c:numCache>
            </c:numRef>
          </c:val>
          <c:extLst>
            <c:ext xmlns:c16="http://schemas.microsoft.com/office/drawing/2014/chart" uri="{C3380CC4-5D6E-409C-BE32-E72D297353CC}">
              <c16:uniqueId val="{0000000A-FAEA-9C47-B46A-34F411B1DAAF}"/>
            </c:ext>
          </c:extLst>
        </c:ser>
        <c:ser>
          <c:idx val="11"/>
          <c:order val="11"/>
          <c:tx>
            <c:strRef>
              <c:f>Charts!$AA$54</c:f>
              <c:strCache>
                <c:ptCount val="1"/>
                <c:pt idx="0">
                  <c:v>Total</c:v>
                </c:pt>
              </c:strCache>
            </c:strRef>
          </c:tx>
          <c:spPr>
            <a:solidFill>
              <a:schemeClr val="bg1"/>
            </a:solidFill>
            <a:ln>
              <a:noFill/>
            </a:ln>
            <a:effectLst/>
          </c:spPr>
          <c:invertIfNegative val="0"/>
          <c:dPt>
            <c:idx val="0"/>
            <c:invertIfNegative val="0"/>
            <c:bubble3D val="0"/>
            <c:extLst>
              <c:ext xmlns:c16="http://schemas.microsoft.com/office/drawing/2014/chart" uri="{C3380CC4-5D6E-409C-BE32-E72D297353CC}">
                <c16:uniqueId val="{00000017-FAEA-9C47-B46A-34F411B1DAAF}"/>
              </c:ext>
            </c:extLst>
          </c:dPt>
          <c:dLbls>
            <c:dLbl>
              <c:idx val="0"/>
              <c:showLegendKey val="0"/>
              <c:showVal val="1"/>
              <c:showCatName val="0"/>
              <c:showSerName val="1"/>
              <c:showPercent val="0"/>
              <c:showBubbleSize val="0"/>
              <c:separator>
</c:separator>
              <c:extLst>
                <c:ext xmlns:c15="http://schemas.microsoft.com/office/drawing/2012/chart" uri="{CE6537A1-D6FC-4f65-9D91-7224C49458BB}"/>
                <c:ext xmlns:c16="http://schemas.microsoft.com/office/drawing/2014/chart" uri="{C3380CC4-5D6E-409C-BE32-E72D297353CC}">
                  <c16:uniqueId val="{00000017-FAEA-9C47-B46A-34F411B1DAAF}"/>
                </c:ext>
              </c:extLst>
            </c:dLbl>
            <c:dLbl>
              <c:idx val="1"/>
              <c:showLegendKey val="0"/>
              <c:showVal val="1"/>
              <c:showCatName val="0"/>
              <c:showSerName val="1"/>
              <c:showPercent val="0"/>
              <c:showBubbleSize val="0"/>
              <c:separator>
</c:separator>
              <c:extLst>
                <c:ext xmlns:c15="http://schemas.microsoft.com/office/drawing/2012/chart" uri="{CE6537A1-D6FC-4f65-9D91-7224C49458BB}"/>
                <c:ext xmlns:c16="http://schemas.microsoft.com/office/drawing/2014/chart" uri="{C3380CC4-5D6E-409C-BE32-E72D297353CC}">
                  <c16:uniqueId val="{00000002-6762-4043-A0BD-3AE73E05A287}"/>
                </c:ext>
              </c:extLst>
            </c:dLbl>
            <c:numFmt formatCode="#,##0\ &quot;€&quot;" sourceLinked="0"/>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2">
                        <a:lumMod val="50000"/>
                      </a:schemeClr>
                    </a:solidFill>
                    <a:latin typeface="+mn-lt"/>
                    <a:ea typeface="+mn-ea"/>
                    <a:cs typeface="+mn-cs"/>
                  </a:defRPr>
                </a:pPr>
                <a:endParaRPr lang="fi-FI"/>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Charts!$AB$42:$AC$42</c:f>
              <c:strCache>
                <c:ptCount val="2"/>
                <c:pt idx="0">
                  <c:v>Budget</c:v>
                </c:pt>
                <c:pt idx="1">
                  <c:v>Realized</c:v>
                </c:pt>
              </c:strCache>
            </c:strRef>
          </c:cat>
          <c:val>
            <c:numRef>
              <c:f>Charts!$AB$54:$AC$54</c:f>
              <c:numCache>
                <c:formatCode>#\ ##0.00\ "€"</c:formatCode>
                <c:ptCount val="2"/>
                <c:pt idx="0">
                  <c:v>0</c:v>
                </c:pt>
                <c:pt idx="1">
                  <c:v>0</c:v>
                </c:pt>
              </c:numCache>
            </c:numRef>
          </c:val>
          <c:extLst>
            <c:ext xmlns:c16="http://schemas.microsoft.com/office/drawing/2014/chart" uri="{C3380CC4-5D6E-409C-BE32-E72D297353CC}">
              <c16:uniqueId val="{00000016-FAEA-9C47-B46A-34F411B1DAAF}"/>
            </c:ext>
          </c:extLst>
        </c:ser>
        <c:dLbls>
          <c:showLegendKey val="0"/>
          <c:showVal val="1"/>
          <c:showCatName val="0"/>
          <c:showSerName val="0"/>
          <c:showPercent val="0"/>
          <c:showBubbleSize val="0"/>
        </c:dLbls>
        <c:gapWidth val="0"/>
        <c:overlap val="100"/>
        <c:axId val="779590719"/>
        <c:axId val="752061887"/>
      </c:barChart>
      <c:catAx>
        <c:axId val="779590719"/>
        <c:scaling>
          <c:orientation val="minMax"/>
        </c:scaling>
        <c:delete val="0"/>
        <c:axPos val="b"/>
        <c:numFmt formatCode="General" sourceLinked="1"/>
        <c:majorTickMark val="out"/>
        <c:minorTickMark val="none"/>
        <c:tickLblPos val="nextTo"/>
        <c:txPr>
          <a:bodyPr/>
          <a:lstStyle/>
          <a:p>
            <a:pPr>
              <a:defRPr b="1"/>
            </a:pPr>
            <a:endParaRPr lang="fi-FI"/>
          </a:p>
        </c:txPr>
        <c:crossAx val="752061887"/>
        <c:crosses val="autoZero"/>
        <c:auto val="1"/>
        <c:lblAlgn val="ctr"/>
        <c:lblOffset val="100"/>
        <c:noMultiLvlLbl val="0"/>
      </c:catAx>
      <c:valAx>
        <c:axId val="752061887"/>
        <c:scaling>
          <c:orientation val="minMax"/>
        </c:scaling>
        <c:delete val="1"/>
        <c:axPos val="l"/>
        <c:numFmt formatCode="#\ ##0.00\ &quot;€&quot;" sourceLinked="1"/>
        <c:majorTickMark val="none"/>
        <c:minorTickMark val="none"/>
        <c:tickLblPos val="nextTo"/>
        <c:crossAx val="779590719"/>
        <c:crosses val="autoZero"/>
        <c:crossBetween val="between"/>
      </c:valAx>
      <c:spPr>
        <a:noFill/>
        <a:ln>
          <a:noFill/>
        </a:ln>
        <a:effectLst/>
      </c:spPr>
    </c:plotArea>
    <c:legend>
      <c:legendPos val="r"/>
      <c:legendEntry>
        <c:idx val="0"/>
        <c:txPr>
          <a:bodyPr rot="0" spcFirstLastPara="1" vertOverflow="ellipsis" vert="horz" wrap="square" anchor="ctr" anchorCtr="1"/>
          <a:lstStyle/>
          <a:p>
            <a:pPr>
              <a:defRPr sz="1100" b="0" i="0" u="none" strike="noStrike" kern="1200" baseline="0">
                <a:solidFill>
                  <a:schemeClr val="bg1"/>
                </a:solidFill>
                <a:latin typeface="+mn-lt"/>
                <a:ea typeface="+mn-ea"/>
                <a:cs typeface="+mn-cs"/>
              </a:defRPr>
            </a:pPr>
            <a:endParaRPr lang="fi-FI"/>
          </a:p>
        </c:txPr>
      </c:legendEntry>
      <c:overlay val="0"/>
      <c:spPr>
        <a:noFill/>
        <a:ln>
          <a:noFill/>
        </a:ln>
        <a:effectLst/>
      </c:spPr>
      <c:txPr>
        <a:bodyPr rot="0" spcFirstLastPara="1" vertOverflow="ellipsis" vert="horz" wrap="square" anchor="ctr" anchorCtr="1"/>
        <a:lstStyle/>
        <a:p>
          <a:pPr>
            <a:defRPr sz="1100" b="0" i="0" u="none" strike="noStrike" kern="1200" baseline="0">
              <a:solidFill>
                <a:schemeClr val="bg2">
                  <a:lumMod val="50000"/>
                </a:schemeClr>
              </a:solidFill>
              <a:latin typeface="+mn-lt"/>
              <a:ea typeface="+mn-ea"/>
              <a:cs typeface="+mn-cs"/>
            </a:defRPr>
          </a:pPr>
          <a:endParaRPr lang="fi-FI"/>
        </a:p>
      </c:txPr>
    </c:legend>
    <c:plotVisOnly val="1"/>
    <c:dispBlanksAs val="gap"/>
    <c:showDLblsOverMax val="0"/>
    <c:extLst/>
  </c:chart>
  <c:spPr>
    <a:solidFill>
      <a:schemeClr val="bg1"/>
    </a:solidFill>
    <a:ln w="9525" cap="flat" cmpd="sng" algn="ctr">
      <a:solidFill>
        <a:schemeClr val="tx1">
          <a:lumMod val="15000"/>
          <a:lumOff val="85000"/>
        </a:schemeClr>
      </a:solidFill>
      <a:round/>
    </a:ln>
    <a:effectLst/>
  </c:spPr>
  <c:txPr>
    <a:bodyPr/>
    <a:lstStyle/>
    <a:p>
      <a:pPr>
        <a:defRPr sz="1100">
          <a:solidFill>
            <a:schemeClr val="bg2">
              <a:lumMod val="50000"/>
            </a:schemeClr>
          </a:solidFill>
        </a:defRPr>
      </a:pPr>
      <a:endParaRPr lang="fi-FI"/>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i-FI"/>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600" b="1" i="0" u="none" strike="noStrike" kern="1200" spc="0" baseline="0">
                <a:solidFill>
                  <a:schemeClr val="bg2">
                    <a:lumMod val="50000"/>
                  </a:schemeClr>
                </a:solidFill>
                <a:latin typeface="+mn-lt"/>
                <a:ea typeface="+mn-ea"/>
                <a:cs typeface="+mn-cs"/>
              </a:defRPr>
            </a:pPr>
            <a:r>
              <a:rPr lang="fi-FI" sz="1600" b="1"/>
              <a:t>Monthly profit/loss</a:t>
            </a:r>
          </a:p>
        </c:rich>
      </c:tx>
      <c:overlay val="0"/>
      <c:spPr>
        <a:noFill/>
        <a:ln>
          <a:noFill/>
        </a:ln>
        <a:effectLst/>
      </c:spPr>
    </c:title>
    <c:autoTitleDeleted val="0"/>
    <c:plotArea>
      <c:layout/>
      <c:barChart>
        <c:barDir val="col"/>
        <c:grouping val="clustered"/>
        <c:varyColors val="0"/>
        <c:ser>
          <c:idx val="0"/>
          <c:order val="0"/>
          <c:tx>
            <c:strRef>
              <c:f>Charts!$AD$71</c:f>
              <c:strCache>
                <c:ptCount val="1"/>
                <c:pt idx="0">
                  <c:v>Budget</c:v>
                </c:pt>
              </c:strCache>
            </c:strRef>
          </c:tx>
          <c:spPr>
            <a:solidFill>
              <a:schemeClr val="tx1"/>
            </a:solidFill>
            <a:ln>
              <a:noFill/>
            </a:ln>
            <a:effectLst/>
          </c:spPr>
          <c:invertIfNegative val="0"/>
          <c:dLbls>
            <c:numFmt formatCode="#,##0\ &quot;€&quot;" sourceLinked="0"/>
            <c:spPr>
              <a:noFill/>
              <a:ln>
                <a:noFill/>
              </a:ln>
              <a:effectLst/>
            </c:spPr>
            <c:txPr>
              <a:bodyPr rot="0" spcFirstLastPara="1" vertOverflow="ellipsis" vert="horz" wrap="square" anchor="ctr" anchorCtr="1"/>
              <a:lstStyle/>
              <a:p>
                <a:pPr>
                  <a:defRPr sz="1200" b="0" i="0" u="none" strike="noStrike" kern="1200" baseline="0">
                    <a:solidFill>
                      <a:schemeClr val="bg2">
                        <a:lumMod val="50000"/>
                      </a:schemeClr>
                    </a:solidFill>
                    <a:latin typeface="+mn-lt"/>
                    <a:ea typeface="+mn-ea"/>
                    <a:cs typeface="+mn-cs"/>
                  </a:defRPr>
                </a:pPr>
                <a:endParaRPr lang="fi-FI"/>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Charts!$AC$72:$AC$83</c:f>
              <c:strCache>
                <c:ptCount val="12"/>
                <c:pt idx="0">
                  <c:v>January</c:v>
                </c:pt>
                <c:pt idx="1">
                  <c:v>February</c:v>
                </c:pt>
                <c:pt idx="2">
                  <c:v>March</c:v>
                </c:pt>
                <c:pt idx="3">
                  <c:v>April</c:v>
                </c:pt>
                <c:pt idx="4">
                  <c:v>May</c:v>
                </c:pt>
                <c:pt idx="5">
                  <c:v>June</c:v>
                </c:pt>
                <c:pt idx="6">
                  <c:v>July</c:v>
                </c:pt>
                <c:pt idx="7">
                  <c:v>August</c:v>
                </c:pt>
                <c:pt idx="8">
                  <c:v>September</c:v>
                </c:pt>
                <c:pt idx="9">
                  <c:v>October</c:v>
                </c:pt>
                <c:pt idx="10">
                  <c:v>November</c:v>
                </c:pt>
                <c:pt idx="11">
                  <c:v>December</c:v>
                </c:pt>
              </c:strCache>
            </c:strRef>
          </c:cat>
          <c:val>
            <c:numRef>
              <c:f>Charts!$AD$72:$AD$83</c:f>
              <c:numCache>
                <c:formatCode>#\ ##0.00\ "€"</c:formatCode>
                <c:ptCount val="12"/>
                <c:pt idx="0">
                  <c:v>0</c:v>
                </c:pt>
                <c:pt idx="1">
                  <c:v>0</c:v>
                </c:pt>
                <c:pt idx="2">
                  <c:v>0</c:v>
                </c:pt>
                <c:pt idx="3">
                  <c:v>0</c:v>
                </c:pt>
                <c:pt idx="4">
                  <c:v>0</c:v>
                </c:pt>
                <c:pt idx="5">
                  <c:v>0</c:v>
                </c:pt>
                <c:pt idx="6">
                  <c:v>0</c:v>
                </c:pt>
                <c:pt idx="7">
                  <c:v>0</c:v>
                </c:pt>
                <c:pt idx="8">
                  <c:v>0</c:v>
                </c:pt>
                <c:pt idx="9">
                  <c:v>0</c:v>
                </c:pt>
                <c:pt idx="10">
                  <c:v>0</c:v>
                </c:pt>
                <c:pt idx="11">
                  <c:v>0</c:v>
                </c:pt>
              </c:numCache>
            </c:numRef>
          </c:val>
          <c:extLst>
            <c:ext xmlns:c16="http://schemas.microsoft.com/office/drawing/2014/chart" uri="{C3380CC4-5D6E-409C-BE32-E72D297353CC}">
              <c16:uniqueId val="{0000000B-508F-CD4F-8CFA-37EF7A330988}"/>
            </c:ext>
          </c:extLst>
        </c:ser>
        <c:ser>
          <c:idx val="2"/>
          <c:order val="1"/>
          <c:tx>
            <c:strRef>
              <c:f>Charts!$AE$71</c:f>
              <c:strCache>
                <c:ptCount val="1"/>
                <c:pt idx="0">
                  <c:v>Realized</c:v>
                </c:pt>
              </c:strCache>
            </c:strRef>
          </c:tx>
          <c:spPr>
            <a:solidFill>
              <a:schemeClr val="tx2"/>
            </a:solidFill>
            <a:ln>
              <a:noFill/>
            </a:ln>
            <a:effectLst/>
          </c:spPr>
          <c:invertIfNegative val="0"/>
          <c:dLbls>
            <c:numFmt formatCode="#,##0\ &quot;€&quot;" sourceLinked="0"/>
            <c:spPr>
              <a:noFill/>
              <a:ln>
                <a:noFill/>
              </a:ln>
              <a:effectLst/>
            </c:spPr>
            <c:txPr>
              <a:bodyPr rot="0" spcFirstLastPara="1" vertOverflow="ellipsis" vert="horz" wrap="square" anchor="ctr" anchorCtr="1"/>
              <a:lstStyle/>
              <a:p>
                <a:pPr>
                  <a:defRPr sz="1200" b="0" i="0" u="none" strike="noStrike" kern="1200" baseline="0">
                    <a:solidFill>
                      <a:schemeClr val="bg2">
                        <a:lumMod val="50000"/>
                      </a:schemeClr>
                    </a:solidFill>
                    <a:latin typeface="+mn-lt"/>
                    <a:ea typeface="+mn-ea"/>
                    <a:cs typeface="+mn-cs"/>
                  </a:defRPr>
                </a:pPr>
                <a:endParaRPr lang="fi-FI"/>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Charts!$AC$72:$AC$83</c:f>
              <c:strCache>
                <c:ptCount val="12"/>
                <c:pt idx="0">
                  <c:v>January</c:v>
                </c:pt>
                <c:pt idx="1">
                  <c:v>February</c:v>
                </c:pt>
                <c:pt idx="2">
                  <c:v>March</c:v>
                </c:pt>
                <c:pt idx="3">
                  <c:v>April</c:v>
                </c:pt>
                <c:pt idx="4">
                  <c:v>May</c:v>
                </c:pt>
                <c:pt idx="5">
                  <c:v>June</c:v>
                </c:pt>
                <c:pt idx="6">
                  <c:v>July</c:v>
                </c:pt>
                <c:pt idx="7">
                  <c:v>August</c:v>
                </c:pt>
                <c:pt idx="8">
                  <c:v>September</c:v>
                </c:pt>
                <c:pt idx="9">
                  <c:v>October</c:v>
                </c:pt>
                <c:pt idx="10">
                  <c:v>November</c:v>
                </c:pt>
                <c:pt idx="11">
                  <c:v>December</c:v>
                </c:pt>
              </c:strCache>
            </c:strRef>
          </c:cat>
          <c:val>
            <c:numRef>
              <c:f>Charts!$AE$72:$AE$83</c:f>
              <c:numCache>
                <c:formatCode>#\ ##0.00\ "€"</c:formatCode>
                <c:ptCount val="12"/>
                <c:pt idx="0">
                  <c:v>0</c:v>
                </c:pt>
                <c:pt idx="1">
                  <c:v>0</c:v>
                </c:pt>
                <c:pt idx="2">
                  <c:v>0</c:v>
                </c:pt>
                <c:pt idx="3">
                  <c:v>0</c:v>
                </c:pt>
                <c:pt idx="4">
                  <c:v>0</c:v>
                </c:pt>
                <c:pt idx="5">
                  <c:v>0</c:v>
                </c:pt>
                <c:pt idx="6">
                  <c:v>0</c:v>
                </c:pt>
                <c:pt idx="7">
                  <c:v>0</c:v>
                </c:pt>
                <c:pt idx="8">
                  <c:v>0</c:v>
                </c:pt>
                <c:pt idx="9">
                  <c:v>0</c:v>
                </c:pt>
                <c:pt idx="10">
                  <c:v>0</c:v>
                </c:pt>
                <c:pt idx="11">
                  <c:v>0</c:v>
                </c:pt>
              </c:numCache>
            </c:numRef>
          </c:val>
          <c:extLst>
            <c:ext xmlns:c16="http://schemas.microsoft.com/office/drawing/2014/chart" uri="{C3380CC4-5D6E-409C-BE32-E72D297353CC}">
              <c16:uniqueId val="{0000000D-508F-CD4F-8CFA-37EF7A330988}"/>
            </c:ext>
          </c:extLst>
        </c:ser>
        <c:dLbls>
          <c:showLegendKey val="0"/>
          <c:showVal val="0"/>
          <c:showCatName val="0"/>
          <c:showSerName val="0"/>
          <c:showPercent val="0"/>
          <c:showBubbleSize val="0"/>
        </c:dLbls>
        <c:gapWidth val="100"/>
        <c:axId val="579113759"/>
        <c:axId val="460557311"/>
      </c:barChart>
      <c:lineChart>
        <c:grouping val="standard"/>
        <c:varyColors val="0"/>
        <c:ser>
          <c:idx val="1"/>
          <c:order val="2"/>
          <c:tx>
            <c:strRef>
              <c:f>Charts!$AF$71</c:f>
              <c:strCache>
                <c:ptCount val="1"/>
                <c:pt idx="0">
                  <c:v>Cumulative budget</c:v>
                </c:pt>
              </c:strCache>
            </c:strRef>
          </c:tx>
          <c:spPr>
            <a:ln w="28575" cap="rnd">
              <a:solidFill>
                <a:schemeClr val="tx1"/>
              </a:solidFill>
              <a:round/>
            </a:ln>
            <a:effectLst/>
          </c:spPr>
          <c:marker>
            <c:symbol val="none"/>
          </c:marker>
          <c:dLbls>
            <c:dLbl>
              <c:idx val="11"/>
              <c:dLblPos val="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F-508F-CD4F-8CFA-37EF7A330988}"/>
                </c:ext>
              </c:extLst>
            </c:dLbl>
            <c:numFmt formatCode="#,##0\ &quot;€&quot;" sourceLinked="0"/>
            <c:spPr>
              <a:noFill/>
              <a:ln>
                <a:noFill/>
              </a:ln>
              <a:effectLst/>
            </c:spPr>
            <c:txPr>
              <a:bodyPr rot="0" spcFirstLastPara="1" vertOverflow="ellipsis" vert="horz" wrap="square" anchor="ctr" anchorCtr="1"/>
              <a:lstStyle/>
              <a:p>
                <a:pPr>
                  <a:defRPr sz="1200" b="1" i="0" u="none" strike="noStrike" kern="1200" baseline="0">
                    <a:solidFill>
                      <a:schemeClr val="bg2">
                        <a:lumMod val="50000"/>
                      </a:schemeClr>
                    </a:solidFill>
                    <a:latin typeface="+mn-lt"/>
                    <a:ea typeface="+mn-ea"/>
                    <a:cs typeface="+mn-cs"/>
                  </a:defRPr>
                </a:pPr>
                <a:endParaRPr lang="fi-FI"/>
              </a:p>
            </c:txPr>
            <c:showLegendKey val="0"/>
            <c:showVal val="0"/>
            <c:showCatName val="0"/>
            <c:showSerName val="0"/>
            <c:showPercent val="0"/>
            <c:showBubbleSize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Charts!$AC$72:$AC$83</c:f>
              <c:strCache>
                <c:ptCount val="12"/>
                <c:pt idx="0">
                  <c:v>January</c:v>
                </c:pt>
                <c:pt idx="1">
                  <c:v>February</c:v>
                </c:pt>
                <c:pt idx="2">
                  <c:v>March</c:v>
                </c:pt>
                <c:pt idx="3">
                  <c:v>April</c:v>
                </c:pt>
                <c:pt idx="4">
                  <c:v>May</c:v>
                </c:pt>
                <c:pt idx="5">
                  <c:v>June</c:v>
                </c:pt>
                <c:pt idx="6">
                  <c:v>July</c:v>
                </c:pt>
                <c:pt idx="7">
                  <c:v>August</c:v>
                </c:pt>
                <c:pt idx="8">
                  <c:v>September</c:v>
                </c:pt>
                <c:pt idx="9">
                  <c:v>October</c:v>
                </c:pt>
                <c:pt idx="10">
                  <c:v>November</c:v>
                </c:pt>
                <c:pt idx="11">
                  <c:v>December</c:v>
                </c:pt>
              </c:strCache>
            </c:strRef>
          </c:cat>
          <c:val>
            <c:numRef>
              <c:f>Charts!$AF$72:$AF$83</c:f>
              <c:numCache>
                <c:formatCode>#\ ##0.00\ "€"</c:formatCode>
                <c:ptCount val="12"/>
                <c:pt idx="0">
                  <c:v>0</c:v>
                </c:pt>
                <c:pt idx="1">
                  <c:v>0</c:v>
                </c:pt>
                <c:pt idx="2">
                  <c:v>0</c:v>
                </c:pt>
                <c:pt idx="3">
                  <c:v>0</c:v>
                </c:pt>
                <c:pt idx="4">
                  <c:v>0</c:v>
                </c:pt>
                <c:pt idx="5">
                  <c:v>0</c:v>
                </c:pt>
                <c:pt idx="6">
                  <c:v>0</c:v>
                </c:pt>
                <c:pt idx="7">
                  <c:v>0</c:v>
                </c:pt>
                <c:pt idx="8">
                  <c:v>0</c:v>
                </c:pt>
                <c:pt idx="9">
                  <c:v>0</c:v>
                </c:pt>
                <c:pt idx="10">
                  <c:v>0</c:v>
                </c:pt>
                <c:pt idx="11">
                  <c:v>0</c:v>
                </c:pt>
              </c:numCache>
            </c:numRef>
          </c:val>
          <c:smooth val="0"/>
          <c:extLst>
            <c:ext xmlns:c16="http://schemas.microsoft.com/office/drawing/2014/chart" uri="{C3380CC4-5D6E-409C-BE32-E72D297353CC}">
              <c16:uniqueId val="{00000010-508F-CD4F-8CFA-37EF7A330988}"/>
            </c:ext>
          </c:extLst>
        </c:ser>
        <c:ser>
          <c:idx val="3"/>
          <c:order val="3"/>
          <c:tx>
            <c:strRef>
              <c:f>Charts!$AG$71</c:f>
              <c:strCache>
                <c:ptCount val="1"/>
                <c:pt idx="0">
                  <c:v>Cumulative realized</c:v>
                </c:pt>
              </c:strCache>
            </c:strRef>
          </c:tx>
          <c:spPr>
            <a:ln w="28575" cap="rnd">
              <a:solidFill>
                <a:schemeClr val="tx2"/>
              </a:solidFill>
              <a:round/>
            </a:ln>
            <a:effectLst/>
          </c:spPr>
          <c:marker>
            <c:symbol val="none"/>
          </c:marker>
          <c:dLbls>
            <c:dLbl>
              <c:idx val="11"/>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2-508F-CD4F-8CFA-37EF7A330988}"/>
                </c:ext>
              </c:extLst>
            </c:dLbl>
            <c:numFmt formatCode="#,##0\ &quot;€&quot;" sourceLinked="0"/>
            <c:spPr>
              <a:noFill/>
              <a:ln>
                <a:noFill/>
              </a:ln>
              <a:effectLst/>
            </c:spPr>
            <c:txPr>
              <a:bodyPr rot="0" spcFirstLastPara="1" vertOverflow="ellipsis" vert="horz" wrap="square" anchor="ctr" anchorCtr="1"/>
              <a:lstStyle/>
              <a:p>
                <a:pPr>
                  <a:defRPr sz="1200" b="1" i="0" u="none" strike="noStrike" kern="1200" baseline="0">
                    <a:solidFill>
                      <a:schemeClr val="bg2">
                        <a:lumMod val="50000"/>
                      </a:schemeClr>
                    </a:solidFill>
                    <a:latin typeface="+mn-lt"/>
                    <a:ea typeface="+mn-ea"/>
                    <a:cs typeface="+mn-cs"/>
                  </a:defRPr>
                </a:pPr>
                <a:endParaRPr lang="fi-FI"/>
              </a:p>
            </c:txPr>
            <c:showLegendKey val="0"/>
            <c:showVal val="0"/>
            <c:showCatName val="0"/>
            <c:showSerName val="0"/>
            <c:showPercent val="0"/>
            <c:showBubbleSize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Charts!$AC$72:$AC$83</c:f>
              <c:strCache>
                <c:ptCount val="12"/>
                <c:pt idx="0">
                  <c:v>January</c:v>
                </c:pt>
                <c:pt idx="1">
                  <c:v>February</c:v>
                </c:pt>
                <c:pt idx="2">
                  <c:v>March</c:v>
                </c:pt>
                <c:pt idx="3">
                  <c:v>April</c:v>
                </c:pt>
                <c:pt idx="4">
                  <c:v>May</c:v>
                </c:pt>
                <c:pt idx="5">
                  <c:v>June</c:v>
                </c:pt>
                <c:pt idx="6">
                  <c:v>July</c:v>
                </c:pt>
                <c:pt idx="7">
                  <c:v>August</c:v>
                </c:pt>
                <c:pt idx="8">
                  <c:v>September</c:v>
                </c:pt>
                <c:pt idx="9">
                  <c:v>October</c:v>
                </c:pt>
                <c:pt idx="10">
                  <c:v>November</c:v>
                </c:pt>
                <c:pt idx="11">
                  <c:v>December</c:v>
                </c:pt>
              </c:strCache>
            </c:strRef>
          </c:cat>
          <c:val>
            <c:numRef>
              <c:f>Charts!$AG$72:$AG$83</c:f>
              <c:numCache>
                <c:formatCode>#\ ##0.00\ "€"</c:formatCode>
                <c:ptCount val="12"/>
                <c:pt idx="0">
                  <c:v>0</c:v>
                </c:pt>
                <c:pt idx="1">
                  <c:v>0</c:v>
                </c:pt>
                <c:pt idx="2">
                  <c:v>0</c:v>
                </c:pt>
                <c:pt idx="3">
                  <c:v>0</c:v>
                </c:pt>
                <c:pt idx="4">
                  <c:v>0</c:v>
                </c:pt>
                <c:pt idx="5">
                  <c:v>0</c:v>
                </c:pt>
                <c:pt idx="6">
                  <c:v>0</c:v>
                </c:pt>
                <c:pt idx="7">
                  <c:v>0</c:v>
                </c:pt>
                <c:pt idx="8">
                  <c:v>0</c:v>
                </c:pt>
                <c:pt idx="9">
                  <c:v>0</c:v>
                </c:pt>
                <c:pt idx="10">
                  <c:v>0</c:v>
                </c:pt>
                <c:pt idx="11">
                  <c:v>0</c:v>
                </c:pt>
              </c:numCache>
            </c:numRef>
          </c:val>
          <c:smooth val="0"/>
          <c:extLst>
            <c:ext xmlns:c16="http://schemas.microsoft.com/office/drawing/2014/chart" uri="{C3380CC4-5D6E-409C-BE32-E72D297353CC}">
              <c16:uniqueId val="{00000013-508F-CD4F-8CFA-37EF7A330988}"/>
            </c:ext>
          </c:extLst>
        </c:ser>
        <c:dLbls>
          <c:showLegendKey val="0"/>
          <c:showVal val="0"/>
          <c:showCatName val="0"/>
          <c:showSerName val="0"/>
          <c:showPercent val="0"/>
          <c:showBubbleSize val="0"/>
        </c:dLbls>
        <c:marker val="1"/>
        <c:smooth val="0"/>
        <c:axId val="579113759"/>
        <c:axId val="460557311"/>
      </c:lineChart>
      <c:catAx>
        <c:axId val="579113759"/>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200" b="0" i="0" u="none" strike="noStrike" kern="1200" baseline="0">
                <a:solidFill>
                  <a:schemeClr val="bg2">
                    <a:lumMod val="50000"/>
                  </a:schemeClr>
                </a:solidFill>
                <a:latin typeface="+mn-lt"/>
                <a:ea typeface="+mn-ea"/>
                <a:cs typeface="+mn-cs"/>
              </a:defRPr>
            </a:pPr>
            <a:endParaRPr lang="fi-FI"/>
          </a:p>
        </c:txPr>
        <c:crossAx val="460557311"/>
        <c:crosses val="autoZero"/>
        <c:auto val="1"/>
        <c:lblAlgn val="ctr"/>
        <c:lblOffset val="100"/>
        <c:noMultiLvlLbl val="0"/>
      </c:catAx>
      <c:valAx>
        <c:axId val="460557311"/>
        <c:scaling>
          <c:orientation val="minMax"/>
        </c:scaling>
        <c:delete val="0"/>
        <c:axPos val="l"/>
        <c:majorGridlines>
          <c:spPr>
            <a:ln w="9525" cap="flat" cmpd="sng" algn="ctr">
              <a:solidFill>
                <a:schemeClr val="tx1">
                  <a:lumMod val="15000"/>
                  <a:lumOff val="85000"/>
                </a:schemeClr>
              </a:solidFill>
              <a:round/>
            </a:ln>
            <a:effectLst/>
          </c:spPr>
        </c:majorGridlines>
        <c:numFmt formatCode="#,##0\ &quot;€&quot;" sourceLinked="0"/>
        <c:majorTickMark val="none"/>
        <c:minorTickMark val="none"/>
        <c:tickLblPos val="nextTo"/>
        <c:spPr>
          <a:noFill/>
          <a:ln>
            <a:noFill/>
          </a:ln>
          <a:effectLst/>
        </c:spPr>
        <c:txPr>
          <a:bodyPr rot="-60000000" spcFirstLastPara="1" vertOverflow="ellipsis" vert="horz" wrap="square" anchor="ctr" anchorCtr="1"/>
          <a:lstStyle/>
          <a:p>
            <a:pPr>
              <a:defRPr sz="1200" b="0" i="0" u="none" strike="noStrike" kern="1200" baseline="0">
                <a:solidFill>
                  <a:schemeClr val="bg2">
                    <a:lumMod val="50000"/>
                  </a:schemeClr>
                </a:solidFill>
                <a:latin typeface="+mn-lt"/>
                <a:ea typeface="+mn-ea"/>
                <a:cs typeface="+mn-cs"/>
              </a:defRPr>
            </a:pPr>
            <a:endParaRPr lang="fi-FI"/>
          </a:p>
        </c:txPr>
        <c:crossAx val="579113759"/>
        <c:crosses val="autoZero"/>
        <c:crossBetween val="between"/>
      </c:valAx>
    </c:plotArea>
    <c:legend>
      <c:legendPos val="b"/>
      <c:overlay val="0"/>
      <c:spPr>
        <a:noFill/>
        <a:ln>
          <a:noFill/>
        </a:ln>
        <a:effectLst/>
      </c:spPr>
      <c:txPr>
        <a:bodyPr rot="0" spcFirstLastPara="1" vertOverflow="ellipsis" vert="horz" wrap="square" anchor="ctr" anchorCtr="1"/>
        <a:lstStyle/>
        <a:p>
          <a:pPr>
            <a:defRPr sz="1200" b="0" i="0" u="none" strike="noStrike" kern="1200" baseline="0">
              <a:solidFill>
                <a:schemeClr val="bg2">
                  <a:lumMod val="50000"/>
                </a:schemeClr>
              </a:solidFill>
              <a:latin typeface="+mn-lt"/>
              <a:ea typeface="+mn-ea"/>
              <a:cs typeface="+mn-cs"/>
            </a:defRPr>
          </a:pPr>
          <a:endParaRPr lang="fi-FI"/>
        </a:p>
      </c:txPr>
    </c:legend>
    <c:plotVisOnly val="1"/>
    <c:dispBlanksAs val="gap"/>
    <c:showDLblsOverMax val="0"/>
    <c:extLst/>
  </c:chart>
  <c:spPr>
    <a:ln>
      <a:solidFill>
        <a:schemeClr val="accent5">
          <a:lumMod val="90000"/>
        </a:schemeClr>
      </a:solidFill>
    </a:ln>
  </c:spPr>
  <c:txPr>
    <a:bodyPr/>
    <a:lstStyle/>
    <a:p>
      <a:pPr>
        <a:defRPr sz="1200">
          <a:solidFill>
            <a:schemeClr val="bg2">
              <a:lumMod val="50000"/>
            </a:schemeClr>
          </a:solidFill>
        </a:defRPr>
      </a:pPr>
      <a:endParaRPr lang="fi-FI"/>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i-FI"/>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320" b="1" i="0" u="none" strike="noStrike" kern="1200" spc="0" baseline="0">
                <a:solidFill>
                  <a:schemeClr val="bg2">
                    <a:lumMod val="50000"/>
                  </a:schemeClr>
                </a:solidFill>
                <a:latin typeface="+mn-lt"/>
                <a:ea typeface="+mn-ea"/>
                <a:cs typeface="+mn-cs"/>
              </a:defRPr>
            </a:pPr>
            <a:r>
              <a:rPr lang="fi-FI" b="1"/>
              <a:t>Total</a:t>
            </a:r>
            <a:r>
              <a:rPr lang="fi-FI" b="1" baseline="0"/>
              <a:t> m</a:t>
            </a:r>
            <a:r>
              <a:rPr lang="fi-FI" b="1"/>
              <a:t>onthly revenue</a:t>
            </a:r>
          </a:p>
        </c:rich>
      </c:tx>
      <c:overlay val="0"/>
      <c:spPr>
        <a:noFill/>
        <a:ln>
          <a:noFill/>
        </a:ln>
        <a:effectLst/>
      </c:spPr>
    </c:title>
    <c:autoTitleDeleted val="0"/>
    <c:plotArea>
      <c:layout/>
      <c:lineChart>
        <c:grouping val="standard"/>
        <c:varyColors val="0"/>
        <c:ser>
          <c:idx val="10"/>
          <c:order val="0"/>
          <c:tx>
            <c:strRef>
              <c:f>Charts!$AB$29</c:f>
              <c:strCache>
                <c:ptCount val="1"/>
                <c:pt idx="0">
                  <c:v>Budget</c:v>
                </c:pt>
              </c:strCache>
            </c:strRef>
          </c:tx>
          <c:spPr>
            <a:ln>
              <a:solidFill>
                <a:schemeClr val="accent5">
                  <a:lumMod val="10000"/>
                </a:schemeClr>
              </a:solidFill>
            </a:ln>
            <a:effectLst/>
          </c:spPr>
          <c:marker>
            <c:symbol val="none"/>
          </c:marker>
          <c:cat>
            <c:strRef>
              <c:f>Charts!$AC$17:$AN$17</c:f>
              <c:strCache>
                <c:ptCount val="12"/>
                <c:pt idx="0">
                  <c:v>January</c:v>
                </c:pt>
                <c:pt idx="1">
                  <c:v>February</c:v>
                </c:pt>
                <c:pt idx="2">
                  <c:v>March</c:v>
                </c:pt>
                <c:pt idx="3">
                  <c:v>April</c:v>
                </c:pt>
                <c:pt idx="4">
                  <c:v>May</c:v>
                </c:pt>
                <c:pt idx="5">
                  <c:v>June</c:v>
                </c:pt>
                <c:pt idx="6">
                  <c:v>July</c:v>
                </c:pt>
                <c:pt idx="7">
                  <c:v>August</c:v>
                </c:pt>
                <c:pt idx="8">
                  <c:v>September</c:v>
                </c:pt>
                <c:pt idx="9">
                  <c:v>October</c:v>
                </c:pt>
                <c:pt idx="10">
                  <c:v>November</c:v>
                </c:pt>
                <c:pt idx="11">
                  <c:v>December</c:v>
                </c:pt>
              </c:strCache>
            </c:strRef>
          </c:cat>
          <c:val>
            <c:numRef>
              <c:f>Charts!$AC$29:$AN$29</c:f>
              <c:numCache>
                <c:formatCode>#\ ##0.00\ "€"</c:formatCode>
                <c:ptCount val="12"/>
                <c:pt idx="0">
                  <c:v>0</c:v>
                </c:pt>
                <c:pt idx="1">
                  <c:v>0</c:v>
                </c:pt>
                <c:pt idx="2">
                  <c:v>0</c:v>
                </c:pt>
                <c:pt idx="3">
                  <c:v>0</c:v>
                </c:pt>
                <c:pt idx="4">
                  <c:v>0</c:v>
                </c:pt>
                <c:pt idx="5">
                  <c:v>0</c:v>
                </c:pt>
                <c:pt idx="6">
                  <c:v>0</c:v>
                </c:pt>
                <c:pt idx="7">
                  <c:v>0</c:v>
                </c:pt>
                <c:pt idx="8">
                  <c:v>0</c:v>
                </c:pt>
                <c:pt idx="9">
                  <c:v>0</c:v>
                </c:pt>
                <c:pt idx="10">
                  <c:v>0</c:v>
                </c:pt>
                <c:pt idx="11">
                  <c:v>0</c:v>
                </c:pt>
              </c:numCache>
            </c:numRef>
          </c:val>
          <c:smooth val="0"/>
          <c:extLst>
            <c:ext xmlns:c16="http://schemas.microsoft.com/office/drawing/2014/chart" uri="{C3380CC4-5D6E-409C-BE32-E72D297353CC}">
              <c16:uniqueId val="{00000002-0F46-4E47-BD98-BD1999F9B25F}"/>
            </c:ext>
          </c:extLst>
        </c:ser>
        <c:ser>
          <c:idx val="0"/>
          <c:order val="1"/>
          <c:tx>
            <c:strRef>
              <c:f>Charts!$AB$30</c:f>
              <c:strCache>
                <c:ptCount val="1"/>
                <c:pt idx="0">
                  <c:v>Realized</c:v>
                </c:pt>
              </c:strCache>
            </c:strRef>
          </c:tx>
          <c:spPr>
            <a:ln>
              <a:solidFill>
                <a:schemeClr val="accent1">
                  <a:lumMod val="75000"/>
                </a:schemeClr>
              </a:solidFill>
            </a:ln>
          </c:spPr>
          <c:marker>
            <c:symbol val="none"/>
          </c:marker>
          <c:cat>
            <c:strRef>
              <c:f>Charts!$AC$17:$AN$17</c:f>
              <c:strCache>
                <c:ptCount val="12"/>
                <c:pt idx="0">
                  <c:v>January</c:v>
                </c:pt>
                <c:pt idx="1">
                  <c:v>February</c:v>
                </c:pt>
                <c:pt idx="2">
                  <c:v>March</c:v>
                </c:pt>
                <c:pt idx="3">
                  <c:v>April</c:v>
                </c:pt>
                <c:pt idx="4">
                  <c:v>May</c:v>
                </c:pt>
                <c:pt idx="5">
                  <c:v>June</c:v>
                </c:pt>
                <c:pt idx="6">
                  <c:v>July</c:v>
                </c:pt>
                <c:pt idx="7">
                  <c:v>August</c:v>
                </c:pt>
                <c:pt idx="8">
                  <c:v>September</c:v>
                </c:pt>
                <c:pt idx="9">
                  <c:v>October</c:v>
                </c:pt>
                <c:pt idx="10">
                  <c:v>November</c:v>
                </c:pt>
                <c:pt idx="11">
                  <c:v>December</c:v>
                </c:pt>
              </c:strCache>
            </c:strRef>
          </c:cat>
          <c:val>
            <c:numRef>
              <c:f>Charts!$AC$30:$AN$30</c:f>
              <c:numCache>
                <c:formatCode>#\ ##0.00\ "€"</c:formatCode>
                <c:ptCount val="12"/>
                <c:pt idx="0">
                  <c:v>0</c:v>
                </c:pt>
                <c:pt idx="1">
                  <c:v>0</c:v>
                </c:pt>
                <c:pt idx="2">
                  <c:v>0</c:v>
                </c:pt>
                <c:pt idx="3">
                  <c:v>0</c:v>
                </c:pt>
                <c:pt idx="4">
                  <c:v>0</c:v>
                </c:pt>
                <c:pt idx="5">
                  <c:v>0</c:v>
                </c:pt>
                <c:pt idx="6">
                  <c:v>0</c:v>
                </c:pt>
                <c:pt idx="7">
                  <c:v>0</c:v>
                </c:pt>
                <c:pt idx="8">
                  <c:v>0</c:v>
                </c:pt>
                <c:pt idx="9">
                  <c:v>0</c:v>
                </c:pt>
                <c:pt idx="10">
                  <c:v>0</c:v>
                </c:pt>
                <c:pt idx="11">
                  <c:v>0</c:v>
                </c:pt>
              </c:numCache>
            </c:numRef>
          </c:val>
          <c:smooth val="0"/>
          <c:extLst>
            <c:ext xmlns:c16="http://schemas.microsoft.com/office/drawing/2014/chart" uri="{C3380CC4-5D6E-409C-BE32-E72D297353CC}">
              <c16:uniqueId val="{00000000-57B1-B84F-AFE1-DE5D94999673}"/>
            </c:ext>
          </c:extLst>
        </c:ser>
        <c:dLbls>
          <c:showLegendKey val="0"/>
          <c:showVal val="0"/>
          <c:showCatName val="0"/>
          <c:showSerName val="0"/>
          <c:showPercent val="0"/>
          <c:showBubbleSize val="0"/>
        </c:dLbls>
        <c:smooth val="0"/>
        <c:axId val="871164959"/>
        <c:axId val="769197263"/>
      </c:lineChart>
      <c:catAx>
        <c:axId val="871164959"/>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100" b="0" i="0" u="none" strike="noStrike" kern="1200" baseline="0">
                <a:solidFill>
                  <a:schemeClr val="bg2">
                    <a:lumMod val="50000"/>
                  </a:schemeClr>
                </a:solidFill>
                <a:latin typeface="+mn-lt"/>
                <a:ea typeface="+mn-ea"/>
                <a:cs typeface="+mn-cs"/>
              </a:defRPr>
            </a:pPr>
            <a:endParaRPr lang="fi-FI"/>
          </a:p>
        </c:txPr>
        <c:crossAx val="769197263"/>
        <c:crosses val="autoZero"/>
        <c:auto val="1"/>
        <c:lblAlgn val="ctr"/>
        <c:lblOffset val="100"/>
        <c:noMultiLvlLbl val="0"/>
      </c:catAx>
      <c:valAx>
        <c:axId val="769197263"/>
        <c:scaling>
          <c:orientation val="minMax"/>
        </c:scaling>
        <c:delete val="0"/>
        <c:axPos val="l"/>
        <c:majorGridlines>
          <c:spPr>
            <a:ln w="9525" cap="flat" cmpd="sng" algn="ctr">
              <a:solidFill>
                <a:schemeClr val="tx1">
                  <a:lumMod val="15000"/>
                  <a:lumOff val="85000"/>
                </a:schemeClr>
              </a:solidFill>
              <a:round/>
            </a:ln>
            <a:effectLst/>
          </c:spPr>
        </c:majorGridlines>
        <c:numFmt formatCode="#,##0.00\ &quot;€&quot;" sourceLinked="0"/>
        <c:majorTickMark val="none"/>
        <c:minorTickMark val="none"/>
        <c:tickLblPos val="nextTo"/>
        <c:spPr>
          <a:noFill/>
          <a:ln>
            <a:noFill/>
          </a:ln>
          <a:effectLst/>
        </c:spPr>
        <c:txPr>
          <a:bodyPr rot="-60000000" spcFirstLastPara="1" vertOverflow="ellipsis" vert="horz" wrap="square" anchor="ctr" anchorCtr="1"/>
          <a:lstStyle/>
          <a:p>
            <a:pPr>
              <a:defRPr sz="1100" b="0" i="0" u="none" strike="noStrike" kern="1200" baseline="0">
                <a:solidFill>
                  <a:schemeClr val="bg2">
                    <a:lumMod val="50000"/>
                  </a:schemeClr>
                </a:solidFill>
                <a:latin typeface="+mn-lt"/>
                <a:ea typeface="+mn-ea"/>
                <a:cs typeface="+mn-cs"/>
              </a:defRPr>
            </a:pPr>
            <a:endParaRPr lang="fi-FI"/>
          </a:p>
        </c:txPr>
        <c:crossAx val="871164959"/>
        <c:crosses val="autoZero"/>
        <c:crossBetween val="between"/>
      </c:valAx>
    </c:plotArea>
    <c:legend>
      <c:legendPos val="b"/>
      <c:overlay val="0"/>
      <c:spPr>
        <a:noFill/>
        <a:ln>
          <a:noFill/>
        </a:ln>
        <a:effectLst/>
      </c:spPr>
      <c:txPr>
        <a:bodyPr rot="0" spcFirstLastPara="1" vertOverflow="ellipsis" vert="horz" wrap="square" anchor="ctr" anchorCtr="1"/>
        <a:lstStyle/>
        <a:p>
          <a:pPr>
            <a:defRPr sz="1100" b="0" i="0" u="none" strike="noStrike" kern="1200" baseline="0">
              <a:solidFill>
                <a:schemeClr val="bg2">
                  <a:lumMod val="50000"/>
                </a:schemeClr>
              </a:solidFill>
              <a:latin typeface="+mn-lt"/>
              <a:ea typeface="+mn-ea"/>
              <a:cs typeface="+mn-cs"/>
            </a:defRPr>
          </a:pPr>
          <a:endParaRPr lang="fi-FI"/>
        </a:p>
      </c:txPr>
    </c:legend>
    <c:plotVisOnly val="1"/>
    <c:dispBlanksAs val="gap"/>
    <c:showDLblsOverMax val="0"/>
    <c:extLst/>
  </c:chart>
  <c:spPr>
    <a:ln>
      <a:solidFill>
        <a:schemeClr val="accent5"/>
      </a:solidFill>
    </a:ln>
  </c:spPr>
  <c:txPr>
    <a:bodyPr/>
    <a:lstStyle/>
    <a:p>
      <a:pPr>
        <a:defRPr sz="1100">
          <a:solidFill>
            <a:schemeClr val="bg2">
              <a:lumMod val="50000"/>
            </a:schemeClr>
          </a:solidFill>
        </a:defRPr>
      </a:pPr>
      <a:endParaRPr lang="fi-FI"/>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i-FI"/>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320" b="1" i="0" u="none" strike="noStrike" kern="1200" spc="0" baseline="0">
                <a:solidFill>
                  <a:schemeClr val="bg2">
                    <a:lumMod val="50000"/>
                  </a:schemeClr>
                </a:solidFill>
                <a:latin typeface="+mn-lt"/>
                <a:ea typeface="+mn-ea"/>
                <a:cs typeface="+mn-cs"/>
              </a:defRPr>
            </a:pPr>
            <a:r>
              <a:rPr lang="fi-FI" b="1"/>
              <a:t>Realized revenues</a:t>
            </a:r>
          </a:p>
        </c:rich>
      </c:tx>
      <c:overlay val="0"/>
      <c:spPr>
        <a:noFill/>
        <a:ln>
          <a:noFill/>
        </a:ln>
        <a:effectLst/>
      </c:spPr>
    </c:title>
    <c:autoTitleDeleted val="0"/>
    <c:plotArea>
      <c:layout/>
      <c:barChart>
        <c:barDir val="col"/>
        <c:grouping val="clustered"/>
        <c:varyColors val="0"/>
        <c:ser>
          <c:idx val="10"/>
          <c:order val="0"/>
          <c:tx>
            <c:strRef>
              <c:f>Charts!$AB$87</c:f>
              <c:strCache>
                <c:ptCount val="1"/>
                <c:pt idx="0">
                  <c:v>Additional</c:v>
                </c:pt>
              </c:strCache>
            </c:strRef>
          </c:tx>
          <c:spPr>
            <a:solidFill>
              <a:schemeClr val="accent4"/>
            </a:solidFill>
            <a:ln>
              <a:noFill/>
            </a:ln>
            <a:effectLst/>
          </c:spPr>
          <c:invertIfNegative val="0"/>
          <c:cat>
            <c:strRef>
              <c:f>Charts!$AC$86:$AN$86</c:f>
              <c:strCache>
                <c:ptCount val="12"/>
                <c:pt idx="0">
                  <c:v>January</c:v>
                </c:pt>
                <c:pt idx="1">
                  <c:v>February</c:v>
                </c:pt>
                <c:pt idx="2">
                  <c:v>March</c:v>
                </c:pt>
                <c:pt idx="3">
                  <c:v>April</c:v>
                </c:pt>
                <c:pt idx="4">
                  <c:v>May</c:v>
                </c:pt>
                <c:pt idx="5">
                  <c:v>June</c:v>
                </c:pt>
                <c:pt idx="6">
                  <c:v>July</c:v>
                </c:pt>
                <c:pt idx="7">
                  <c:v>August</c:v>
                </c:pt>
                <c:pt idx="8">
                  <c:v>September</c:v>
                </c:pt>
                <c:pt idx="9">
                  <c:v>October</c:v>
                </c:pt>
                <c:pt idx="10">
                  <c:v>November</c:v>
                </c:pt>
                <c:pt idx="11">
                  <c:v>December</c:v>
                </c:pt>
              </c:strCache>
            </c:strRef>
          </c:cat>
          <c:val>
            <c:numRef>
              <c:f>Charts!$AC$87:$AN$87</c:f>
              <c:numCache>
                <c:formatCode>#\ ##0.00\ "€"</c:formatCode>
                <c:ptCount val="12"/>
                <c:pt idx="0">
                  <c:v>0</c:v>
                </c:pt>
                <c:pt idx="1">
                  <c:v>0</c:v>
                </c:pt>
                <c:pt idx="2">
                  <c:v>0</c:v>
                </c:pt>
                <c:pt idx="3">
                  <c:v>0</c:v>
                </c:pt>
                <c:pt idx="4">
                  <c:v>0</c:v>
                </c:pt>
                <c:pt idx="5">
                  <c:v>0</c:v>
                </c:pt>
                <c:pt idx="6">
                  <c:v>0</c:v>
                </c:pt>
                <c:pt idx="7">
                  <c:v>0</c:v>
                </c:pt>
                <c:pt idx="8">
                  <c:v>0</c:v>
                </c:pt>
                <c:pt idx="9">
                  <c:v>0</c:v>
                </c:pt>
                <c:pt idx="10">
                  <c:v>0</c:v>
                </c:pt>
                <c:pt idx="11">
                  <c:v>0</c:v>
                </c:pt>
              </c:numCache>
            </c:numRef>
          </c:val>
          <c:extLst>
            <c:ext xmlns:c16="http://schemas.microsoft.com/office/drawing/2014/chart" uri="{C3380CC4-5D6E-409C-BE32-E72D297353CC}">
              <c16:uniqueId val="{00000023-38EE-C04B-9307-9A4462EC8041}"/>
            </c:ext>
          </c:extLst>
        </c:ser>
        <c:ser>
          <c:idx val="0"/>
          <c:order val="1"/>
          <c:tx>
            <c:strRef>
              <c:f>Charts!$AB$88</c:f>
              <c:strCache>
                <c:ptCount val="1"/>
                <c:pt idx="0">
                  <c:v>0</c:v>
                </c:pt>
              </c:strCache>
            </c:strRef>
          </c:tx>
          <c:spPr>
            <a:solidFill>
              <a:schemeClr val="accent1"/>
            </a:solidFill>
            <a:ln>
              <a:noFill/>
            </a:ln>
            <a:effectLst/>
          </c:spPr>
          <c:invertIfNegative val="0"/>
          <c:cat>
            <c:strRef>
              <c:f>Charts!$AC$86:$AN$86</c:f>
              <c:strCache>
                <c:ptCount val="12"/>
                <c:pt idx="0">
                  <c:v>January</c:v>
                </c:pt>
                <c:pt idx="1">
                  <c:v>February</c:v>
                </c:pt>
                <c:pt idx="2">
                  <c:v>March</c:v>
                </c:pt>
                <c:pt idx="3">
                  <c:v>April</c:v>
                </c:pt>
                <c:pt idx="4">
                  <c:v>May</c:v>
                </c:pt>
                <c:pt idx="5">
                  <c:v>June</c:v>
                </c:pt>
                <c:pt idx="6">
                  <c:v>July</c:v>
                </c:pt>
                <c:pt idx="7">
                  <c:v>August</c:v>
                </c:pt>
                <c:pt idx="8">
                  <c:v>September</c:v>
                </c:pt>
                <c:pt idx="9">
                  <c:v>October</c:v>
                </c:pt>
                <c:pt idx="10">
                  <c:v>November</c:v>
                </c:pt>
                <c:pt idx="11">
                  <c:v>December</c:v>
                </c:pt>
              </c:strCache>
            </c:strRef>
          </c:cat>
          <c:val>
            <c:numRef>
              <c:f>Charts!$AC$88:$AN$88</c:f>
              <c:numCache>
                <c:formatCode>#\ ##0.00\ "€"</c:formatCode>
                <c:ptCount val="12"/>
                <c:pt idx="0">
                  <c:v>0</c:v>
                </c:pt>
                <c:pt idx="1">
                  <c:v>0</c:v>
                </c:pt>
                <c:pt idx="2">
                  <c:v>0</c:v>
                </c:pt>
                <c:pt idx="3">
                  <c:v>0</c:v>
                </c:pt>
                <c:pt idx="4">
                  <c:v>0</c:v>
                </c:pt>
                <c:pt idx="5">
                  <c:v>0</c:v>
                </c:pt>
                <c:pt idx="6">
                  <c:v>0</c:v>
                </c:pt>
                <c:pt idx="7">
                  <c:v>0</c:v>
                </c:pt>
                <c:pt idx="8">
                  <c:v>0</c:v>
                </c:pt>
                <c:pt idx="9">
                  <c:v>0</c:v>
                </c:pt>
                <c:pt idx="10">
                  <c:v>0</c:v>
                </c:pt>
                <c:pt idx="11">
                  <c:v>0</c:v>
                </c:pt>
              </c:numCache>
            </c:numRef>
          </c:val>
          <c:extLst>
            <c:ext xmlns:c16="http://schemas.microsoft.com/office/drawing/2014/chart" uri="{C3380CC4-5D6E-409C-BE32-E72D297353CC}">
              <c16:uniqueId val="{00000025-38EE-C04B-9307-9A4462EC8041}"/>
            </c:ext>
          </c:extLst>
        </c:ser>
        <c:ser>
          <c:idx val="1"/>
          <c:order val="2"/>
          <c:tx>
            <c:strRef>
              <c:f>Charts!$AB$89</c:f>
              <c:strCache>
                <c:ptCount val="1"/>
                <c:pt idx="0">
                  <c:v>0</c:v>
                </c:pt>
              </c:strCache>
            </c:strRef>
          </c:tx>
          <c:spPr>
            <a:solidFill>
              <a:schemeClr val="accent2"/>
            </a:solidFill>
            <a:ln>
              <a:noFill/>
            </a:ln>
            <a:effectLst/>
          </c:spPr>
          <c:invertIfNegative val="0"/>
          <c:cat>
            <c:strRef>
              <c:f>Charts!$AC$86:$AN$86</c:f>
              <c:strCache>
                <c:ptCount val="12"/>
                <c:pt idx="0">
                  <c:v>January</c:v>
                </c:pt>
                <c:pt idx="1">
                  <c:v>February</c:v>
                </c:pt>
                <c:pt idx="2">
                  <c:v>March</c:v>
                </c:pt>
                <c:pt idx="3">
                  <c:v>April</c:v>
                </c:pt>
                <c:pt idx="4">
                  <c:v>May</c:v>
                </c:pt>
                <c:pt idx="5">
                  <c:v>June</c:v>
                </c:pt>
                <c:pt idx="6">
                  <c:v>July</c:v>
                </c:pt>
                <c:pt idx="7">
                  <c:v>August</c:v>
                </c:pt>
                <c:pt idx="8">
                  <c:v>September</c:v>
                </c:pt>
                <c:pt idx="9">
                  <c:v>October</c:v>
                </c:pt>
                <c:pt idx="10">
                  <c:v>November</c:v>
                </c:pt>
                <c:pt idx="11">
                  <c:v>December</c:v>
                </c:pt>
              </c:strCache>
            </c:strRef>
          </c:cat>
          <c:val>
            <c:numRef>
              <c:f>Charts!$AC$89:$AN$89</c:f>
              <c:numCache>
                <c:formatCode>#\ ##0.00\ "€"</c:formatCode>
                <c:ptCount val="12"/>
                <c:pt idx="0">
                  <c:v>0</c:v>
                </c:pt>
                <c:pt idx="1">
                  <c:v>0</c:v>
                </c:pt>
                <c:pt idx="2">
                  <c:v>0</c:v>
                </c:pt>
                <c:pt idx="3">
                  <c:v>0</c:v>
                </c:pt>
                <c:pt idx="4">
                  <c:v>0</c:v>
                </c:pt>
                <c:pt idx="5">
                  <c:v>0</c:v>
                </c:pt>
                <c:pt idx="6">
                  <c:v>0</c:v>
                </c:pt>
                <c:pt idx="7">
                  <c:v>0</c:v>
                </c:pt>
                <c:pt idx="8">
                  <c:v>0</c:v>
                </c:pt>
                <c:pt idx="9">
                  <c:v>0</c:v>
                </c:pt>
                <c:pt idx="10">
                  <c:v>0</c:v>
                </c:pt>
                <c:pt idx="11">
                  <c:v>0</c:v>
                </c:pt>
              </c:numCache>
            </c:numRef>
          </c:val>
          <c:extLst>
            <c:ext xmlns:c16="http://schemas.microsoft.com/office/drawing/2014/chart" uri="{C3380CC4-5D6E-409C-BE32-E72D297353CC}">
              <c16:uniqueId val="{00000027-38EE-C04B-9307-9A4462EC8041}"/>
            </c:ext>
          </c:extLst>
        </c:ser>
        <c:ser>
          <c:idx val="2"/>
          <c:order val="3"/>
          <c:tx>
            <c:strRef>
              <c:f>Charts!$AB$90</c:f>
              <c:strCache>
                <c:ptCount val="1"/>
                <c:pt idx="0">
                  <c:v>0</c:v>
                </c:pt>
              </c:strCache>
            </c:strRef>
          </c:tx>
          <c:spPr>
            <a:solidFill>
              <a:schemeClr val="accent3"/>
            </a:solidFill>
            <a:ln>
              <a:noFill/>
            </a:ln>
            <a:effectLst/>
          </c:spPr>
          <c:invertIfNegative val="0"/>
          <c:cat>
            <c:strRef>
              <c:f>Charts!$AC$86:$AN$86</c:f>
              <c:strCache>
                <c:ptCount val="12"/>
                <c:pt idx="0">
                  <c:v>January</c:v>
                </c:pt>
                <c:pt idx="1">
                  <c:v>February</c:v>
                </c:pt>
                <c:pt idx="2">
                  <c:v>March</c:v>
                </c:pt>
                <c:pt idx="3">
                  <c:v>April</c:v>
                </c:pt>
                <c:pt idx="4">
                  <c:v>May</c:v>
                </c:pt>
                <c:pt idx="5">
                  <c:v>June</c:v>
                </c:pt>
                <c:pt idx="6">
                  <c:v>July</c:v>
                </c:pt>
                <c:pt idx="7">
                  <c:v>August</c:v>
                </c:pt>
                <c:pt idx="8">
                  <c:v>September</c:v>
                </c:pt>
                <c:pt idx="9">
                  <c:v>October</c:v>
                </c:pt>
                <c:pt idx="10">
                  <c:v>November</c:v>
                </c:pt>
                <c:pt idx="11">
                  <c:v>December</c:v>
                </c:pt>
              </c:strCache>
            </c:strRef>
          </c:cat>
          <c:val>
            <c:numRef>
              <c:f>Charts!$AC$90:$AN$90</c:f>
              <c:numCache>
                <c:formatCode>#\ ##0.00\ "€"</c:formatCode>
                <c:ptCount val="12"/>
                <c:pt idx="0">
                  <c:v>0</c:v>
                </c:pt>
                <c:pt idx="1">
                  <c:v>0</c:v>
                </c:pt>
                <c:pt idx="2">
                  <c:v>0</c:v>
                </c:pt>
                <c:pt idx="3">
                  <c:v>0</c:v>
                </c:pt>
                <c:pt idx="4">
                  <c:v>0</c:v>
                </c:pt>
                <c:pt idx="5">
                  <c:v>0</c:v>
                </c:pt>
                <c:pt idx="6">
                  <c:v>0</c:v>
                </c:pt>
                <c:pt idx="7">
                  <c:v>0</c:v>
                </c:pt>
                <c:pt idx="8">
                  <c:v>0</c:v>
                </c:pt>
                <c:pt idx="9">
                  <c:v>0</c:v>
                </c:pt>
                <c:pt idx="10">
                  <c:v>0</c:v>
                </c:pt>
                <c:pt idx="11">
                  <c:v>0</c:v>
                </c:pt>
              </c:numCache>
            </c:numRef>
          </c:val>
          <c:extLst>
            <c:ext xmlns:c16="http://schemas.microsoft.com/office/drawing/2014/chart" uri="{C3380CC4-5D6E-409C-BE32-E72D297353CC}">
              <c16:uniqueId val="{00000029-38EE-C04B-9307-9A4462EC8041}"/>
            </c:ext>
          </c:extLst>
        </c:ser>
        <c:ser>
          <c:idx val="3"/>
          <c:order val="4"/>
          <c:tx>
            <c:strRef>
              <c:f>Charts!$AB$91</c:f>
              <c:strCache>
                <c:ptCount val="1"/>
                <c:pt idx="0">
                  <c:v>0</c:v>
                </c:pt>
              </c:strCache>
            </c:strRef>
          </c:tx>
          <c:spPr>
            <a:solidFill>
              <a:schemeClr val="bg2"/>
            </a:solidFill>
            <a:ln>
              <a:noFill/>
            </a:ln>
            <a:effectLst/>
          </c:spPr>
          <c:invertIfNegative val="0"/>
          <c:cat>
            <c:strRef>
              <c:f>Charts!$AC$86:$AN$86</c:f>
              <c:strCache>
                <c:ptCount val="12"/>
                <c:pt idx="0">
                  <c:v>January</c:v>
                </c:pt>
                <c:pt idx="1">
                  <c:v>February</c:v>
                </c:pt>
                <c:pt idx="2">
                  <c:v>March</c:v>
                </c:pt>
                <c:pt idx="3">
                  <c:v>April</c:v>
                </c:pt>
                <c:pt idx="4">
                  <c:v>May</c:v>
                </c:pt>
                <c:pt idx="5">
                  <c:v>June</c:v>
                </c:pt>
                <c:pt idx="6">
                  <c:v>July</c:v>
                </c:pt>
                <c:pt idx="7">
                  <c:v>August</c:v>
                </c:pt>
                <c:pt idx="8">
                  <c:v>September</c:v>
                </c:pt>
                <c:pt idx="9">
                  <c:v>October</c:v>
                </c:pt>
                <c:pt idx="10">
                  <c:v>November</c:v>
                </c:pt>
                <c:pt idx="11">
                  <c:v>December</c:v>
                </c:pt>
              </c:strCache>
            </c:strRef>
          </c:cat>
          <c:val>
            <c:numRef>
              <c:f>Charts!$AC$91:$AN$91</c:f>
              <c:numCache>
                <c:formatCode>#\ ##0.00\ "€"</c:formatCode>
                <c:ptCount val="12"/>
                <c:pt idx="0">
                  <c:v>0</c:v>
                </c:pt>
                <c:pt idx="1">
                  <c:v>0</c:v>
                </c:pt>
                <c:pt idx="2">
                  <c:v>0</c:v>
                </c:pt>
                <c:pt idx="3">
                  <c:v>0</c:v>
                </c:pt>
                <c:pt idx="4">
                  <c:v>0</c:v>
                </c:pt>
                <c:pt idx="5">
                  <c:v>0</c:v>
                </c:pt>
                <c:pt idx="6">
                  <c:v>0</c:v>
                </c:pt>
                <c:pt idx="7">
                  <c:v>0</c:v>
                </c:pt>
                <c:pt idx="8">
                  <c:v>0</c:v>
                </c:pt>
                <c:pt idx="9">
                  <c:v>0</c:v>
                </c:pt>
                <c:pt idx="10">
                  <c:v>0</c:v>
                </c:pt>
                <c:pt idx="11">
                  <c:v>0</c:v>
                </c:pt>
              </c:numCache>
            </c:numRef>
          </c:val>
          <c:extLst>
            <c:ext xmlns:c16="http://schemas.microsoft.com/office/drawing/2014/chart" uri="{C3380CC4-5D6E-409C-BE32-E72D297353CC}">
              <c16:uniqueId val="{0000002B-38EE-C04B-9307-9A4462EC8041}"/>
            </c:ext>
          </c:extLst>
        </c:ser>
        <c:ser>
          <c:idx val="4"/>
          <c:order val="5"/>
          <c:tx>
            <c:strRef>
              <c:f>Charts!$AB$92</c:f>
              <c:strCache>
                <c:ptCount val="1"/>
                <c:pt idx="0">
                  <c:v>0</c:v>
                </c:pt>
              </c:strCache>
            </c:strRef>
          </c:tx>
          <c:spPr>
            <a:solidFill>
              <a:schemeClr val="accent6"/>
            </a:solidFill>
            <a:ln>
              <a:noFill/>
            </a:ln>
            <a:effectLst/>
          </c:spPr>
          <c:invertIfNegative val="0"/>
          <c:cat>
            <c:strRef>
              <c:f>Charts!$AC$86:$AN$86</c:f>
              <c:strCache>
                <c:ptCount val="12"/>
                <c:pt idx="0">
                  <c:v>January</c:v>
                </c:pt>
                <c:pt idx="1">
                  <c:v>February</c:v>
                </c:pt>
                <c:pt idx="2">
                  <c:v>March</c:v>
                </c:pt>
                <c:pt idx="3">
                  <c:v>April</c:v>
                </c:pt>
                <c:pt idx="4">
                  <c:v>May</c:v>
                </c:pt>
                <c:pt idx="5">
                  <c:v>June</c:v>
                </c:pt>
                <c:pt idx="6">
                  <c:v>July</c:v>
                </c:pt>
                <c:pt idx="7">
                  <c:v>August</c:v>
                </c:pt>
                <c:pt idx="8">
                  <c:v>September</c:v>
                </c:pt>
                <c:pt idx="9">
                  <c:v>October</c:v>
                </c:pt>
                <c:pt idx="10">
                  <c:v>November</c:v>
                </c:pt>
                <c:pt idx="11">
                  <c:v>December</c:v>
                </c:pt>
              </c:strCache>
            </c:strRef>
          </c:cat>
          <c:val>
            <c:numRef>
              <c:f>Charts!$AC$92:$AN$92</c:f>
              <c:numCache>
                <c:formatCode>#\ ##0.00\ "€"</c:formatCode>
                <c:ptCount val="12"/>
                <c:pt idx="0">
                  <c:v>0</c:v>
                </c:pt>
                <c:pt idx="1">
                  <c:v>0</c:v>
                </c:pt>
                <c:pt idx="2">
                  <c:v>0</c:v>
                </c:pt>
                <c:pt idx="3">
                  <c:v>0</c:v>
                </c:pt>
                <c:pt idx="4">
                  <c:v>0</c:v>
                </c:pt>
                <c:pt idx="5">
                  <c:v>0</c:v>
                </c:pt>
                <c:pt idx="6">
                  <c:v>0</c:v>
                </c:pt>
                <c:pt idx="7">
                  <c:v>0</c:v>
                </c:pt>
                <c:pt idx="8">
                  <c:v>0</c:v>
                </c:pt>
                <c:pt idx="9">
                  <c:v>0</c:v>
                </c:pt>
                <c:pt idx="10">
                  <c:v>0</c:v>
                </c:pt>
                <c:pt idx="11">
                  <c:v>0</c:v>
                </c:pt>
              </c:numCache>
            </c:numRef>
          </c:val>
          <c:extLst>
            <c:ext xmlns:c16="http://schemas.microsoft.com/office/drawing/2014/chart" uri="{C3380CC4-5D6E-409C-BE32-E72D297353CC}">
              <c16:uniqueId val="{0000002D-38EE-C04B-9307-9A4462EC8041}"/>
            </c:ext>
          </c:extLst>
        </c:ser>
        <c:ser>
          <c:idx val="5"/>
          <c:order val="6"/>
          <c:tx>
            <c:strRef>
              <c:f>Charts!$AB$93</c:f>
              <c:strCache>
                <c:ptCount val="1"/>
                <c:pt idx="0">
                  <c:v>0</c:v>
                </c:pt>
              </c:strCache>
            </c:strRef>
          </c:tx>
          <c:spPr>
            <a:solidFill>
              <a:schemeClr val="accent1">
                <a:lumMod val="50000"/>
              </a:schemeClr>
            </a:solidFill>
            <a:ln>
              <a:noFill/>
            </a:ln>
            <a:effectLst/>
          </c:spPr>
          <c:invertIfNegative val="0"/>
          <c:cat>
            <c:strRef>
              <c:f>Charts!$AC$86:$AN$86</c:f>
              <c:strCache>
                <c:ptCount val="12"/>
                <c:pt idx="0">
                  <c:v>January</c:v>
                </c:pt>
                <c:pt idx="1">
                  <c:v>February</c:v>
                </c:pt>
                <c:pt idx="2">
                  <c:v>March</c:v>
                </c:pt>
                <c:pt idx="3">
                  <c:v>April</c:v>
                </c:pt>
                <c:pt idx="4">
                  <c:v>May</c:v>
                </c:pt>
                <c:pt idx="5">
                  <c:v>June</c:v>
                </c:pt>
                <c:pt idx="6">
                  <c:v>July</c:v>
                </c:pt>
                <c:pt idx="7">
                  <c:v>August</c:v>
                </c:pt>
                <c:pt idx="8">
                  <c:v>September</c:v>
                </c:pt>
                <c:pt idx="9">
                  <c:v>October</c:v>
                </c:pt>
                <c:pt idx="10">
                  <c:v>November</c:v>
                </c:pt>
                <c:pt idx="11">
                  <c:v>December</c:v>
                </c:pt>
              </c:strCache>
            </c:strRef>
          </c:cat>
          <c:val>
            <c:numRef>
              <c:f>Charts!$AC$93:$AN$93</c:f>
              <c:numCache>
                <c:formatCode>#\ ##0.00\ "€"</c:formatCode>
                <c:ptCount val="12"/>
                <c:pt idx="0">
                  <c:v>0</c:v>
                </c:pt>
                <c:pt idx="1">
                  <c:v>0</c:v>
                </c:pt>
                <c:pt idx="2">
                  <c:v>0</c:v>
                </c:pt>
                <c:pt idx="3">
                  <c:v>0</c:v>
                </c:pt>
                <c:pt idx="4">
                  <c:v>0</c:v>
                </c:pt>
                <c:pt idx="5">
                  <c:v>0</c:v>
                </c:pt>
                <c:pt idx="6">
                  <c:v>0</c:v>
                </c:pt>
                <c:pt idx="7">
                  <c:v>0</c:v>
                </c:pt>
                <c:pt idx="8">
                  <c:v>0</c:v>
                </c:pt>
                <c:pt idx="9">
                  <c:v>0</c:v>
                </c:pt>
                <c:pt idx="10">
                  <c:v>0</c:v>
                </c:pt>
                <c:pt idx="11">
                  <c:v>0</c:v>
                </c:pt>
              </c:numCache>
            </c:numRef>
          </c:val>
          <c:extLst>
            <c:ext xmlns:c16="http://schemas.microsoft.com/office/drawing/2014/chart" uri="{C3380CC4-5D6E-409C-BE32-E72D297353CC}">
              <c16:uniqueId val="{0000002F-38EE-C04B-9307-9A4462EC8041}"/>
            </c:ext>
          </c:extLst>
        </c:ser>
        <c:ser>
          <c:idx val="6"/>
          <c:order val="7"/>
          <c:tx>
            <c:strRef>
              <c:f>Charts!$AB$94</c:f>
              <c:strCache>
                <c:ptCount val="1"/>
                <c:pt idx="0">
                  <c:v>0</c:v>
                </c:pt>
              </c:strCache>
            </c:strRef>
          </c:tx>
          <c:spPr>
            <a:solidFill>
              <a:schemeClr val="accent3"/>
            </a:solidFill>
            <a:ln>
              <a:noFill/>
            </a:ln>
            <a:effectLst/>
          </c:spPr>
          <c:invertIfNegative val="0"/>
          <c:cat>
            <c:strRef>
              <c:f>Charts!$AC$86:$AN$86</c:f>
              <c:strCache>
                <c:ptCount val="12"/>
                <c:pt idx="0">
                  <c:v>January</c:v>
                </c:pt>
                <c:pt idx="1">
                  <c:v>February</c:v>
                </c:pt>
                <c:pt idx="2">
                  <c:v>March</c:v>
                </c:pt>
                <c:pt idx="3">
                  <c:v>April</c:v>
                </c:pt>
                <c:pt idx="4">
                  <c:v>May</c:v>
                </c:pt>
                <c:pt idx="5">
                  <c:v>June</c:v>
                </c:pt>
                <c:pt idx="6">
                  <c:v>July</c:v>
                </c:pt>
                <c:pt idx="7">
                  <c:v>August</c:v>
                </c:pt>
                <c:pt idx="8">
                  <c:v>September</c:v>
                </c:pt>
                <c:pt idx="9">
                  <c:v>October</c:v>
                </c:pt>
                <c:pt idx="10">
                  <c:v>November</c:v>
                </c:pt>
                <c:pt idx="11">
                  <c:v>December</c:v>
                </c:pt>
              </c:strCache>
            </c:strRef>
          </c:cat>
          <c:val>
            <c:numRef>
              <c:f>Charts!$AC$94:$AN$94</c:f>
              <c:numCache>
                <c:formatCode>#\ ##0.00\ "€"</c:formatCode>
                <c:ptCount val="12"/>
                <c:pt idx="0">
                  <c:v>0</c:v>
                </c:pt>
                <c:pt idx="1">
                  <c:v>0</c:v>
                </c:pt>
                <c:pt idx="2">
                  <c:v>0</c:v>
                </c:pt>
                <c:pt idx="3">
                  <c:v>0</c:v>
                </c:pt>
                <c:pt idx="4">
                  <c:v>0</c:v>
                </c:pt>
                <c:pt idx="5">
                  <c:v>0</c:v>
                </c:pt>
                <c:pt idx="6">
                  <c:v>0</c:v>
                </c:pt>
                <c:pt idx="7">
                  <c:v>0</c:v>
                </c:pt>
                <c:pt idx="8">
                  <c:v>0</c:v>
                </c:pt>
                <c:pt idx="9">
                  <c:v>0</c:v>
                </c:pt>
                <c:pt idx="10">
                  <c:v>0</c:v>
                </c:pt>
                <c:pt idx="11">
                  <c:v>0</c:v>
                </c:pt>
              </c:numCache>
            </c:numRef>
          </c:val>
          <c:extLst>
            <c:ext xmlns:c16="http://schemas.microsoft.com/office/drawing/2014/chart" uri="{C3380CC4-5D6E-409C-BE32-E72D297353CC}">
              <c16:uniqueId val="{00000031-38EE-C04B-9307-9A4462EC8041}"/>
            </c:ext>
          </c:extLst>
        </c:ser>
        <c:ser>
          <c:idx val="7"/>
          <c:order val="8"/>
          <c:tx>
            <c:strRef>
              <c:f>Charts!$AB$95</c:f>
              <c:strCache>
                <c:ptCount val="1"/>
                <c:pt idx="0">
                  <c:v>0</c:v>
                </c:pt>
              </c:strCache>
            </c:strRef>
          </c:tx>
          <c:spPr>
            <a:solidFill>
              <a:srgbClr val="3922FF"/>
            </a:solidFill>
            <a:ln>
              <a:noFill/>
            </a:ln>
            <a:effectLst/>
          </c:spPr>
          <c:invertIfNegative val="0"/>
          <c:cat>
            <c:strRef>
              <c:f>Charts!$AC$86:$AN$86</c:f>
              <c:strCache>
                <c:ptCount val="12"/>
                <c:pt idx="0">
                  <c:v>January</c:v>
                </c:pt>
                <c:pt idx="1">
                  <c:v>February</c:v>
                </c:pt>
                <c:pt idx="2">
                  <c:v>March</c:v>
                </c:pt>
                <c:pt idx="3">
                  <c:v>April</c:v>
                </c:pt>
                <c:pt idx="4">
                  <c:v>May</c:v>
                </c:pt>
                <c:pt idx="5">
                  <c:v>June</c:v>
                </c:pt>
                <c:pt idx="6">
                  <c:v>July</c:v>
                </c:pt>
                <c:pt idx="7">
                  <c:v>August</c:v>
                </c:pt>
                <c:pt idx="8">
                  <c:v>September</c:v>
                </c:pt>
                <c:pt idx="9">
                  <c:v>October</c:v>
                </c:pt>
                <c:pt idx="10">
                  <c:v>November</c:v>
                </c:pt>
                <c:pt idx="11">
                  <c:v>December</c:v>
                </c:pt>
              </c:strCache>
            </c:strRef>
          </c:cat>
          <c:val>
            <c:numRef>
              <c:f>Charts!$AC$95:$AN$95</c:f>
              <c:numCache>
                <c:formatCode>#\ ##0.00\ "€"</c:formatCode>
                <c:ptCount val="12"/>
                <c:pt idx="0">
                  <c:v>0</c:v>
                </c:pt>
                <c:pt idx="1">
                  <c:v>0</c:v>
                </c:pt>
                <c:pt idx="2">
                  <c:v>0</c:v>
                </c:pt>
                <c:pt idx="3">
                  <c:v>0</c:v>
                </c:pt>
                <c:pt idx="4">
                  <c:v>0</c:v>
                </c:pt>
                <c:pt idx="5">
                  <c:v>0</c:v>
                </c:pt>
                <c:pt idx="6">
                  <c:v>0</c:v>
                </c:pt>
                <c:pt idx="7">
                  <c:v>0</c:v>
                </c:pt>
                <c:pt idx="8">
                  <c:v>0</c:v>
                </c:pt>
                <c:pt idx="9">
                  <c:v>0</c:v>
                </c:pt>
                <c:pt idx="10">
                  <c:v>0</c:v>
                </c:pt>
                <c:pt idx="11">
                  <c:v>0</c:v>
                </c:pt>
              </c:numCache>
            </c:numRef>
          </c:val>
          <c:extLst>
            <c:ext xmlns:c16="http://schemas.microsoft.com/office/drawing/2014/chart" uri="{C3380CC4-5D6E-409C-BE32-E72D297353CC}">
              <c16:uniqueId val="{00000033-38EE-C04B-9307-9A4462EC8041}"/>
            </c:ext>
          </c:extLst>
        </c:ser>
        <c:ser>
          <c:idx val="8"/>
          <c:order val="9"/>
          <c:tx>
            <c:strRef>
              <c:f>Charts!$AB$96</c:f>
              <c:strCache>
                <c:ptCount val="1"/>
                <c:pt idx="0">
                  <c:v>0</c:v>
                </c:pt>
              </c:strCache>
            </c:strRef>
          </c:tx>
          <c:spPr>
            <a:solidFill>
              <a:srgbClr val="3565C4"/>
            </a:solidFill>
            <a:ln>
              <a:noFill/>
            </a:ln>
            <a:effectLst/>
          </c:spPr>
          <c:invertIfNegative val="0"/>
          <c:cat>
            <c:strRef>
              <c:f>Charts!$AC$86:$AN$86</c:f>
              <c:strCache>
                <c:ptCount val="12"/>
                <c:pt idx="0">
                  <c:v>January</c:v>
                </c:pt>
                <c:pt idx="1">
                  <c:v>February</c:v>
                </c:pt>
                <c:pt idx="2">
                  <c:v>March</c:v>
                </c:pt>
                <c:pt idx="3">
                  <c:v>April</c:v>
                </c:pt>
                <c:pt idx="4">
                  <c:v>May</c:v>
                </c:pt>
                <c:pt idx="5">
                  <c:v>June</c:v>
                </c:pt>
                <c:pt idx="6">
                  <c:v>July</c:v>
                </c:pt>
                <c:pt idx="7">
                  <c:v>August</c:v>
                </c:pt>
                <c:pt idx="8">
                  <c:v>September</c:v>
                </c:pt>
                <c:pt idx="9">
                  <c:v>October</c:v>
                </c:pt>
                <c:pt idx="10">
                  <c:v>November</c:v>
                </c:pt>
                <c:pt idx="11">
                  <c:v>December</c:v>
                </c:pt>
              </c:strCache>
            </c:strRef>
          </c:cat>
          <c:val>
            <c:numRef>
              <c:f>Charts!$AC$96:$AN$96</c:f>
              <c:numCache>
                <c:formatCode>#\ ##0.00\ "€"</c:formatCode>
                <c:ptCount val="12"/>
                <c:pt idx="0">
                  <c:v>0</c:v>
                </c:pt>
                <c:pt idx="1">
                  <c:v>0</c:v>
                </c:pt>
                <c:pt idx="2">
                  <c:v>0</c:v>
                </c:pt>
                <c:pt idx="3">
                  <c:v>0</c:v>
                </c:pt>
                <c:pt idx="4">
                  <c:v>0</c:v>
                </c:pt>
                <c:pt idx="5">
                  <c:v>0</c:v>
                </c:pt>
                <c:pt idx="6">
                  <c:v>0</c:v>
                </c:pt>
                <c:pt idx="7">
                  <c:v>0</c:v>
                </c:pt>
                <c:pt idx="8">
                  <c:v>0</c:v>
                </c:pt>
                <c:pt idx="9">
                  <c:v>0</c:v>
                </c:pt>
                <c:pt idx="10">
                  <c:v>0</c:v>
                </c:pt>
                <c:pt idx="11">
                  <c:v>0</c:v>
                </c:pt>
              </c:numCache>
            </c:numRef>
          </c:val>
          <c:extLst>
            <c:ext xmlns:c16="http://schemas.microsoft.com/office/drawing/2014/chart" uri="{C3380CC4-5D6E-409C-BE32-E72D297353CC}">
              <c16:uniqueId val="{00000035-38EE-C04B-9307-9A4462EC8041}"/>
            </c:ext>
          </c:extLst>
        </c:ser>
        <c:ser>
          <c:idx val="9"/>
          <c:order val="10"/>
          <c:tx>
            <c:strRef>
              <c:f>Charts!$AB$97</c:f>
              <c:strCache>
                <c:ptCount val="1"/>
                <c:pt idx="0">
                  <c:v>0</c:v>
                </c:pt>
              </c:strCache>
            </c:strRef>
          </c:tx>
          <c:spPr>
            <a:solidFill>
              <a:schemeClr val="tx2"/>
            </a:solidFill>
            <a:ln>
              <a:noFill/>
            </a:ln>
            <a:effectLst/>
          </c:spPr>
          <c:invertIfNegative val="0"/>
          <c:cat>
            <c:strRef>
              <c:f>Charts!$AC$86:$AN$86</c:f>
              <c:strCache>
                <c:ptCount val="12"/>
                <c:pt idx="0">
                  <c:v>January</c:v>
                </c:pt>
                <c:pt idx="1">
                  <c:v>February</c:v>
                </c:pt>
                <c:pt idx="2">
                  <c:v>March</c:v>
                </c:pt>
                <c:pt idx="3">
                  <c:v>April</c:v>
                </c:pt>
                <c:pt idx="4">
                  <c:v>May</c:v>
                </c:pt>
                <c:pt idx="5">
                  <c:v>June</c:v>
                </c:pt>
                <c:pt idx="6">
                  <c:v>July</c:v>
                </c:pt>
                <c:pt idx="7">
                  <c:v>August</c:v>
                </c:pt>
                <c:pt idx="8">
                  <c:v>September</c:v>
                </c:pt>
                <c:pt idx="9">
                  <c:v>October</c:v>
                </c:pt>
                <c:pt idx="10">
                  <c:v>November</c:v>
                </c:pt>
                <c:pt idx="11">
                  <c:v>December</c:v>
                </c:pt>
              </c:strCache>
            </c:strRef>
          </c:cat>
          <c:val>
            <c:numRef>
              <c:f>Charts!$AC$97:$AN$97</c:f>
              <c:numCache>
                <c:formatCode>#\ ##0.00\ "€"</c:formatCode>
                <c:ptCount val="12"/>
                <c:pt idx="0">
                  <c:v>0</c:v>
                </c:pt>
                <c:pt idx="1">
                  <c:v>0</c:v>
                </c:pt>
                <c:pt idx="2">
                  <c:v>0</c:v>
                </c:pt>
                <c:pt idx="3">
                  <c:v>0</c:v>
                </c:pt>
                <c:pt idx="4">
                  <c:v>0</c:v>
                </c:pt>
                <c:pt idx="5">
                  <c:v>0</c:v>
                </c:pt>
                <c:pt idx="6">
                  <c:v>0</c:v>
                </c:pt>
                <c:pt idx="7">
                  <c:v>0</c:v>
                </c:pt>
                <c:pt idx="8">
                  <c:v>0</c:v>
                </c:pt>
                <c:pt idx="9">
                  <c:v>0</c:v>
                </c:pt>
                <c:pt idx="10">
                  <c:v>0</c:v>
                </c:pt>
                <c:pt idx="11">
                  <c:v>0</c:v>
                </c:pt>
              </c:numCache>
            </c:numRef>
          </c:val>
          <c:extLst>
            <c:ext xmlns:c16="http://schemas.microsoft.com/office/drawing/2014/chart" uri="{C3380CC4-5D6E-409C-BE32-E72D297353CC}">
              <c16:uniqueId val="{00000037-38EE-C04B-9307-9A4462EC8041}"/>
            </c:ext>
          </c:extLst>
        </c:ser>
        <c:dLbls>
          <c:showLegendKey val="0"/>
          <c:showVal val="0"/>
          <c:showCatName val="0"/>
          <c:showSerName val="0"/>
          <c:showPercent val="0"/>
          <c:showBubbleSize val="0"/>
        </c:dLbls>
        <c:gapWidth val="72"/>
        <c:axId val="871164959"/>
        <c:axId val="769197263"/>
      </c:barChart>
      <c:catAx>
        <c:axId val="871164959"/>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100" b="0" i="0" u="none" strike="noStrike" kern="1200" baseline="0">
                <a:solidFill>
                  <a:schemeClr val="bg2">
                    <a:lumMod val="50000"/>
                  </a:schemeClr>
                </a:solidFill>
                <a:latin typeface="+mn-lt"/>
                <a:ea typeface="+mn-ea"/>
                <a:cs typeface="+mn-cs"/>
              </a:defRPr>
            </a:pPr>
            <a:endParaRPr lang="fi-FI"/>
          </a:p>
        </c:txPr>
        <c:crossAx val="769197263"/>
        <c:crosses val="autoZero"/>
        <c:auto val="1"/>
        <c:lblAlgn val="ctr"/>
        <c:lblOffset val="100"/>
        <c:noMultiLvlLbl val="0"/>
      </c:catAx>
      <c:valAx>
        <c:axId val="769197263"/>
        <c:scaling>
          <c:orientation val="minMax"/>
        </c:scaling>
        <c:delete val="0"/>
        <c:axPos val="l"/>
        <c:majorGridlines>
          <c:spPr>
            <a:ln w="9525" cap="flat" cmpd="sng" algn="ctr">
              <a:solidFill>
                <a:schemeClr val="tx1">
                  <a:lumMod val="15000"/>
                  <a:lumOff val="85000"/>
                </a:schemeClr>
              </a:solidFill>
              <a:round/>
            </a:ln>
            <a:effectLst/>
          </c:spPr>
        </c:majorGridlines>
        <c:numFmt formatCode="#\ ##0.00\ &quot;€&quot;" sourceLinked="1"/>
        <c:majorTickMark val="none"/>
        <c:minorTickMark val="none"/>
        <c:tickLblPos val="nextTo"/>
        <c:spPr>
          <a:noFill/>
          <a:ln>
            <a:noFill/>
          </a:ln>
          <a:effectLst/>
        </c:spPr>
        <c:txPr>
          <a:bodyPr rot="-60000000" spcFirstLastPara="1" vertOverflow="ellipsis" vert="horz" wrap="square" anchor="ctr" anchorCtr="1"/>
          <a:lstStyle/>
          <a:p>
            <a:pPr>
              <a:defRPr sz="1100" b="0" i="0" u="none" strike="noStrike" kern="1200" baseline="0">
                <a:solidFill>
                  <a:schemeClr val="bg2">
                    <a:lumMod val="50000"/>
                  </a:schemeClr>
                </a:solidFill>
                <a:latin typeface="+mn-lt"/>
                <a:ea typeface="+mn-ea"/>
                <a:cs typeface="+mn-cs"/>
              </a:defRPr>
            </a:pPr>
            <a:endParaRPr lang="fi-FI"/>
          </a:p>
        </c:txPr>
        <c:crossAx val="871164959"/>
        <c:crosses val="autoZero"/>
        <c:crossBetween val="between"/>
      </c:valAx>
    </c:plotArea>
    <c:legend>
      <c:legendPos val="b"/>
      <c:overlay val="0"/>
      <c:spPr>
        <a:noFill/>
        <a:ln>
          <a:noFill/>
        </a:ln>
        <a:effectLst/>
      </c:spPr>
      <c:txPr>
        <a:bodyPr rot="0" spcFirstLastPara="1" vertOverflow="ellipsis" vert="horz" wrap="square" anchor="ctr" anchorCtr="1"/>
        <a:lstStyle/>
        <a:p>
          <a:pPr>
            <a:defRPr sz="1100" b="0" i="0" u="none" strike="noStrike" kern="1200" baseline="0">
              <a:solidFill>
                <a:schemeClr val="bg2">
                  <a:lumMod val="50000"/>
                </a:schemeClr>
              </a:solidFill>
              <a:latin typeface="+mn-lt"/>
              <a:ea typeface="+mn-ea"/>
              <a:cs typeface="+mn-cs"/>
            </a:defRPr>
          </a:pPr>
          <a:endParaRPr lang="fi-FI"/>
        </a:p>
      </c:txPr>
    </c:legend>
    <c:plotVisOnly val="1"/>
    <c:dispBlanksAs val="gap"/>
    <c:showDLblsOverMax val="0"/>
    <c:extLst/>
  </c:chart>
  <c:spPr>
    <a:ln>
      <a:solidFill>
        <a:schemeClr val="accent5">
          <a:lumMod val="90000"/>
        </a:schemeClr>
      </a:solidFill>
    </a:ln>
  </c:spPr>
  <c:txPr>
    <a:bodyPr/>
    <a:lstStyle/>
    <a:p>
      <a:pPr>
        <a:defRPr sz="1100">
          <a:solidFill>
            <a:schemeClr val="bg2">
              <a:lumMod val="50000"/>
            </a:schemeClr>
          </a:solidFill>
        </a:defRPr>
      </a:pPr>
      <a:endParaRPr lang="fi-FI"/>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12" Type="http://schemas.openxmlformats.org/officeDocument/2006/relationships/image" Target="../media/image2.png"/><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image" Target="../media/image1.png"/><Relationship Id="rId5" Type="http://schemas.openxmlformats.org/officeDocument/2006/relationships/chart" Target="../charts/chart5.xml"/><Relationship Id="rId10" Type="http://schemas.openxmlformats.org/officeDocument/2006/relationships/chart" Target="../charts/chart10.xml"/><Relationship Id="rId4" Type="http://schemas.openxmlformats.org/officeDocument/2006/relationships/chart" Target="../charts/chart4.xml"/><Relationship Id="rId9" Type="http://schemas.openxmlformats.org/officeDocument/2006/relationships/chart" Target="../charts/chart9.xml"/></Relationships>
</file>

<file path=xl/drawings/drawing1.xml><?xml version="1.0" encoding="utf-8"?>
<xdr:wsDr xmlns:xdr="http://schemas.openxmlformats.org/drawingml/2006/spreadsheetDrawing" xmlns:a="http://schemas.openxmlformats.org/drawingml/2006/main">
  <xdr:twoCellAnchor>
    <xdr:from>
      <xdr:col>4</xdr:col>
      <xdr:colOff>10161</xdr:colOff>
      <xdr:row>0</xdr:row>
      <xdr:rowOff>116840</xdr:rowOff>
    </xdr:from>
    <xdr:to>
      <xdr:col>5</xdr:col>
      <xdr:colOff>484499</xdr:colOff>
      <xdr:row>0</xdr:row>
      <xdr:rowOff>858520</xdr:rowOff>
    </xdr:to>
    <xdr:pic>
      <xdr:nvPicPr>
        <xdr:cNvPr id="2" name="Kuva 1">
          <a:extLst>
            <a:ext uri="{FF2B5EF4-FFF2-40B4-BE49-F238E27FC236}">
              <a16:creationId xmlns:a16="http://schemas.microsoft.com/office/drawing/2014/main" id="{BAD05013-A8E0-32D1-DFF1-5AE392D553E0}"/>
            </a:ext>
          </a:extLst>
        </xdr:cNvPr>
        <xdr:cNvPicPr>
          <a:picLocks noChangeAspect="1"/>
        </xdr:cNvPicPr>
      </xdr:nvPicPr>
      <xdr:blipFill>
        <a:blip xmlns:r="http://schemas.openxmlformats.org/officeDocument/2006/relationships" r:embed="rId1"/>
        <a:stretch>
          <a:fillRect/>
        </a:stretch>
      </xdr:blipFill>
      <xdr:spPr>
        <a:xfrm>
          <a:off x="6217921" y="116840"/>
          <a:ext cx="1063618" cy="741680"/>
        </a:xfrm>
        <a:prstGeom prst="rect">
          <a:avLst/>
        </a:prstGeom>
      </xdr:spPr>
    </xdr:pic>
    <xdr:clientData/>
  </xdr:twoCellAnchor>
  <xdr:twoCellAnchor>
    <xdr:from>
      <xdr:col>7</xdr:col>
      <xdr:colOff>640080</xdr:colOff>
      <xdr:row>56</xdr:row>
      <xdr:rowOff>60960</xdr:rowOff>
    </xdr:from>
    <xdr:to>
      <xdr:col>10</xdr:col>
      <xdr:colOff>203200</xdr:colOff>
      <xdr:row>65</xdr:row>
      <xdr:rowOff>73660</xdr:rowOff>
    </xdr:to>
    <xdr:sp macro="" textlink="">
      <xdr:nvSpPr>
        <xdr:cNvPr id="5" name="Kyynel 4">
          <a:extLst>
            <a:ext uri="{FF2B5EF4-FFF2-40B4-BE49-F238E27FC236}">
              <a16:creationId xmlns:a16="http://schemas.microsoft.com/office/drawing/2014/main" id="{C4BF7A08-A997-E846-9F7F-ABE93F969C47}"/>
            </a:ext>
          </a:extLst>
        </xdr:cNvPr>
        <xdr:cNvSpPr/>
      </xdr:nvSpPr>
      <xdr:spPr>
        <a:xfrm rot="16200000">
          <a:off x="10570210" y="14077950"/>
          <a:ext cx="1841500" cy="3759200"/>
        </a:xfrm>
        <a:prstGeom prst="teardrop">
          <a:avLst/>
        </a:prstGeom>
        <a:solidFill>
          <a:schemeClr val="accent3"/>
        </a:solidFill>
        <a:ln>
          <a:solidFill>
            <a:schemeClr val="accent3">
              <a:lumMod val="90000"/>
            </a:schemeClr>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vert="vert" rtlCol="0" anchor="t"/>
        <a:lstStyle/>
        <a:p>
          <a:pPr marL="0" marR="0" indent="0" algn="l" defTabSz="914400" eaLnBrk="1" fontAlgn="auto" latinLnBrk="0" hangingPunct="1">
            <a:lnSpc>
              <a:spcPct val="100000"/>
            </a:lnSpc>
            <a:spcBef>
              <a:spcPts val="0"/>
            </a:spcBef>
            <a:spcAft>
              <a:spcPts val="0"/>
            </a:spcAft>
            <a:buClrTx/>
            <a:buSzTx/>
            <a:buFontTx/>
            <a:buNone/>
            <a:tabLst/>
            <a:defRPr/>
          </a:pPr>
          <a:r>
            <a:rPr lang="fi-FI" sz="1200" b="0">
              <a:solidFill>
                <a:schemeClr val="bg2">
                  <a:lumMod val="50000"/>
                </a:schemeClr>
              </a:solidFill>
            </a:rPr>
            <a:t>If you have more than</a:t>
          </a:r>
          <a:r>
            <a:rPr lang="fi-FI" sz="1200" b="0" baseline="0">
              <a:solidFill>
                <a:schemeClr val="bg2">
                  <a:lumMod val="50000"/>
                </a:schemeClr>
              </a:solidFill>
            </a:rPr>
            <a:t> 10 different products, you can group them by price or product type into categories.</a:t>
          </a:r>
          <a:endParaRPr lang="fi-FI" sz="1200" b="0">
            <a:solidFill>
              <a:schemeClr val="bg2">
                <a:lumMod val="50000"/>
              </a:schemeClr>
            </a:solidFill>
          </a:endParaRPr>
        </a:p>
      </xdr:txBody>
    </xdr:sp>
    <xdr:clientData/>
  </xdr:twoCellAnchor>
  <xdr:twoCellAnchor editAs="oneCell">
    <xdr:from>
      <xdr:col>5</xdr:col>
      <xdr:colOff>1026160</xdr:colOff>
      <xdr:row>0</xdr:row>
      <xdr:rowOff>0</xdr:rowOff>
    </xdr:from>
    <xdr:to>
      <xdr:col>7</xdr:col>
      <xdr:colOff>2650915</xdr:colOff>
      <xdr:row>0</xdr:row>
      <xdr:rowOff>977900</xdr:rowOff>
    </xdr:to>
    <xdr:pic>
      <xdr:nvPicPr>
        <xdr:cNvPr id="6" name="Kuva 5">
          <a:extLst>
            <a:ext uri="{FF2B5EF4-FFF2-40B4-BE49-F238E27FC236}">
              <a16:creationId xmlns:a16="http://schemas.microsoft.com/office/drawing/2014/main" id="{5F2FC47E-23CE-D34E-8C01-015D1D581CCC}"/>
            </a:ext>
          </a:extLst>
        </xdr:cNvPr>
        <xdr:cNvPicPr>
          <a:picLocks noChangeAspect="1"/>
        </xdr:cNvPicPr>
      </xdr:nvPicPr>
      <xdr:blipFill>
        <a:blip xmlns:r="http://schemas.openxmlformats.org/officeDocument/2006/relationships" r:embed="rId2"/>
        <a:stretch>
          <a:fillRect/>
        </a:stretch>
      </xdr:blipFill>
      <xdr:spPr>
        <a:xfrm>
          <a:off x="7823200" y="0"/>
          <a:ext cx="3798995" cy="97790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15</xdr:col>
      <xdr:colOff>12700</xdr:colOff>
      <xdr:row>57</xdr:row>
      <xdr:rowOff>0</xdr:rowOff>
    </xdr:from>
    <xdr:to>
      <xdr:col>19</xdr:col>
      <xdr:colOff>342900</xdr:colOff>
      <xdr:row>64</xdr:row>
      <xdr:rowOff>25400</xdr:rowOff>
    </xdr:to>
    <xdr:sp macro="" textlink="">
      <xdr:nvSpPr>
        <xdr:cNvPr id="2" name="Kyynel 1">
          <a:extLst>
            <a:ext uri="{FF2B5EF4-FFF2-40B4-BE49-F238E27FC236}">
              <a16:creationId xmlns:a16="http://schemas.microsoft.com/office/drawing/2014/main" id="{7C179FC5-5E05-EE32-3C48-5667AAF00A2F}"/>
            </a:ext>
          </a:extLst>
        </xdr:cNvPr>
        <xdr:cNvSpPr/>
      </xdr:nvSpPr>
      <xdr:spPr>
        <a:xfrm rot="16200000">
          <a:off x="15443200" y="17056100"/>
          <a:ext cx="1473200" cy="3632200"/>
        </a:xfrm>
        <a:prstGeom prst="teardrop">
          <a:avLst/>
        </a:prstGeom>
        <a:solidFill>
          <a:schemeClr val="accent3"/>
        </a:solidFill>
        <a:ln>
          <a:solidFill>
            <a:schemeClr val="accent3">
              <a:lumMod val="90000"/>
            </a:schemeClr>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vert="vert" rtlCol="0" anchor="t"/>
        <a:lstStyle/>
        <a:p>
          <a:pPr marL="0" marR="0" indent="0" algn="l" defTabSz="914400" eaLnBrk="1" fontAlgn="auto" latinLnBrk="0" hangingPunct="1">
            <a:lnSpc>
              <a:spcPct val="100000"/>
            </a:lnSpc>
            <a:spcBef>
              <a:spcPts val="0"/>
            </a:spcBef>
            <a:spcAft>
              <a:spcPts val="0"/>
            </a:spcAft>
            <a:buClrTx/>
            <a:buSzTx/>
            <a:buFontTx/>
            <a:buNone/>
            <a:tabLst/>
            <a:defRPr/>
          </a:pPr>
          <a:r>
            <a:rPr lang="fi-FI" sz="1200" b="0">
              <a:solidFill>
                <a:schemeClr val="bg2">
                  <a:lumMod val="50000"/>
                </a:schemeClr>
              </a:solidFill>
            </a:rPr>
            <a:t>Here you can see the yearly profit or</a:t>
          </a:r>
          <a:r>
            <a:rPr lang="fi-FI" sz="1200" b="0" baseline="0">
              <a:solidFill>
                <a:schemeClr val="bg2">
                  <a:lumMod val="50000"/>
                </a:schemeClr>
              </a:solidFill>
            </a:rPr>
            <a:t> loss. This is the sum that is the sum that remains after expenses are deducted from income. </a:t>
          </a:r>
          <a:r>
            <a:rPr lang="fi-FI" sz="1200" b="0">
              <a:solidFill>
                <a:schemeClr val="bg2">
                  <a:lumMod val="50000"/>
                </a:schemeClr>
              </a:solidFill>
            </a:rPr>
            <a:t> </a:t>
          </a:r>
        </a:p>
      </xdr:txBody>
    </xdr:sp>
    <xdr:clientData/>
  </xdr:twoCellAnchor>
  <xdr:twoCellAnchor>
    <xdr:from>
      <xdr:col>5</xdr:col>
      <xdr:colOff>444500</xdr:colOff>
      <xdr:row>58</xdr:row>
      <xdr:rowOff>76200</xdr:rowOff>
    </xdr:from>
    <xdr:to>
      <xdr:col>9</xdr:col>
      <xdr:colOff>774700</xdr:colOff>
      <xdr:row>64</xdr:row>
      <xdr:rowOff>101600</xdr:rowOff>
    </xdr:to>
    <xdr:sp macro="" textlink="">
      <xdr:nvSpPr>
        <xdr:cNvPr id="5" name="Kyynel 4">
          <a:extLst>
            <a:ext uri="{FF2B5EF4-FFF2-40B4-BE49-F238E27FC236}">
              <a16:creationId xmlns:a16="http://schemas.microsoft.com/office/drawing/2014/main" id="{FCB692D5-8B52-9A43-A38C-682A4AF31F58}"/>
            </a:ext>
          </a:extLst>
        </xdr:cNvPr>
        <xdr:cNvSpPr/>
      </xdr:nvSpPr>
      <xdr:spPr>
        <a:xfrm rot="16200000">
          <a:off x="8343900" y="20218400"/>
          <a:ext cx="1244600" cy="3632200"/>
        </a:xfrm>
        <a:prstGeom prst="teardrop">
          <a:avLst/>
        </a:prstGeom>
        <a:solidFill>
          <a:schemeClr val="accent3"/>
        </a:solidFill>
        <a:ln>
          <a:solidFill>
            <a:schemeClr val="accent3">
              <a:lumMod val="90000"/>
            </a:schemeClr>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vert="vert" rtlCol="0" anchor="t"/>
        <a:lstStyle/>
        <a:p>
          <a:pPr marL="0" marR="0" indent="0" algn="l" defTabSz="914400" eaLnBrk="1" fontAlgn="auto" latinLnBrk="0" hangingPunct="1">
            <a:lnSpc>
              <a:spcPct val="100000"/>
            </a:lnSpc>
            <a:spcBef>
              <a:spcPts val="0"/>
            </a:spcBef>
            <a:spcAft>
              <a:spcPts val="0"/>
            </a:spcAft>
            <a:buClrTx/>
            <a:buSzTx/>
            <a:buFontTx/>
            <a:buNone/>
            <a:tabLst/>
            <a:defRPr/>
          </a:pPr>
          <a:r>
            <a:rPr lang="fi-FI" sz="1200" b="0">
              <a:solidFill>
                <a:schemeClr val="bg2">
                  <a:lumMod val="50000"/>
                </a:schemeClr>
              </a:solidFill>
            </a:rPr>
            <a:t>Here</a:t>
          </a:r>
          <a:r>
            <a:rPr lang="fi-FI" sz="1200" b="0" baseline="0">
              <a:solidFill>
                <a:schemeClr val="bg2">
                  <a:lumMod val="50000"/>
                </a:schemeClr>
              </a:solidFill>
            </a:rPr>
            <a:t> you can see the result of each month</a:t>
          </a:r>
          <a:r>
            <a:rPr lang="fi-FI" sz="1200" b="0">
              <a:solidFill>
                <a:schemeClr val="bg2">
                  <a:lumMod val="50000"/>
                </a:schemeClr>
              </a:solidFill>
            </a:rPr>
            <a:t>. </a:t>
          </a:r>
        </a:p>
      </xdr:txBody>
    </xdr:sp>
    <xdr:clientData/>
  </xdr:twoCellAnchor>
  <xdr:twoCellAnchor>
    <xdr:from>
      <xdr:col>16</xdr:col>
      <xdr:colOff>76200</xdr:colOff>
      <xdr:row>6</xdr:row>
      <xdr:rowOff>292100</xdr:rowOff>
    </xdr:from>
    <xdr:to>
      <xdr:col>20</xdr:col>
      <xdr:colOff>533400</xdr:colOff>
      <xdr:row>12</xdr:row>
      <xdr:rowOff>228600</xdr:rowOff>
    </xdr:to>
    <xdr:sp macro="" textlink="">
      <xdr:nvSpPr>
        <xdr:cNvPr id="6" name="Kyynel 5">
          <a:extLst>
            <a:ext uri="{FF2B5EF4-FFF2-40B4-BE49-F238E27FC236}">
              <a16:creationId xmlns:a16="http://schemas.microsoft.com/office/drawing/2014/main" id="{EB22022C-D7F7-C64E-B646-95FBA496F052}"/>
            </a:ext>
          </a:extLst>
        </xdr:cNvPr>
        <xdr:cNvSpPr/>
      </xdr:nvSpPr>
      <xdr:spPr>
        <a:xfrm rot="16200000">
          <a:off x="16211550" y="3562350"/>
          <a:ext cx="1841500" cy="3759200"/>
        </a:xfrm>
        <a:prstGeom prst="teardrop">
          <a:avLst/>
        </a:prstGeom>
        <a:solidFill>
          <a:schemeClr val="accent3"/>
        </a:solidFill>
        <a:ln>
          <a:solidFill>
            <a:schemeClr val="accent3">
              <a:lumMod val="90000"/>
            </a:schemeClr>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vert="vert" rtlCol="0" anchor="t"/>
        <a:lstStyle/>
        <a:p>
          <a:pPr marL="0" marR="0" indent="0" algn="l" defTabSz="914400" eaLnBrk="1" fontAlgn="auto" latinLnBrk="0" hangingPunct="1">
            <a:lnSpc>
              <a:spcPct val="100000"/>
            </a:lnSpc>
            <a:spcBef>
              <a:spcPts val="0"/>
            </a:spcBef>
            <a:spcAft>
              <a:spcPts val="0"/>
            </a:spcAft>
            <a:buClrTx/>
            <a:buSzTx/>
            <a:buFontTx/>
            <a:buNone/>
            <a:tabLst/>
            <a:defRPr/>
          </a:pPr>
          <a:r>
            <a:rPr lang="fi-FI" sz="1200" b="0">
              <a:solidFill>
                <a:schemeClr val="bg2">
                  <a:lumMod val="50000"/>
                </a:schemeClr>
              </a:solidFill>
            </a:rPr>
            <a:t>You can</a:t>
          </a:r>
          <a:r>
            <a:rPr lang="fi-FI" sz="1200" b="0" baseline="0">
              <a:solidFill>
                <a:schemeClr val="bg2">
                  <a:lumMod val="50000"/>
                </a:schemeClr>
              </a:solidFill>
            </a:rPr>
            <a:t> try different scenarios by choosing different options from these menus</a:t>
          </a:r>
          <a:r>
            <a:rPr lang="fi-FI" sz="1200" b="0">
              <a:solidFill>
                <a:schemeClr val="bg2">
                  <a:lumMod val="50000"/>
                </a:schemeClr>
              </a:solidFill>
            </a:rPr>
            <a:t>. You</a:t>
          </a:r>
          <a:r>
            <a:rPr lang="fi-FI" sz="1200" b="0" baseline="0">
              <a:solidFill>
                <a:schemeClr val="bg2">
                  <a:lumMod val="50000"/>
                </a:schemeClr>
              </a:solidFill>
            </a:rPr>
            <a:t> could try for example what would happen if rent costs were increased by 50%.</a:t>
          </a:r>
          <a:r>
            <a:rPr lang="fi-FI" sz="1200" b="0">
              <a:solidFill>
                <a:schemeClr val="bg2">
                  <a:lumMod val="50000"/>
                </a:schemeClr>
              </a:solidFill>
            </a:rPr>
            <a:t> </a:t>
          </a:r>
        </a:p>
      </xdr:txBody>
    </xdr:sp>
    <xdr:clientData/>
  </xdr:twoCellAnchor>
  <xdr:twoCellAnchor>
    <xdr:from>
      <xdr:col>3</xdr:col>
      <xdr:colOff>247804</xdr:colOff>
      <xdr:row>0</xdr:row>
      <xdr:rowOff>117211</xdr:rowOff>
    </xdr:from>
    <xdr:to>
      <xdr:col>4</xdr:col>
      <xdr:colOff>485576</xdr:colOff>
      <xdr:row>0</xdr:row>
      <xdr:rowOff>861247</xdr:rowOff>
    </xdr:to>
    <xdr:pic>
      <xdr:nvPicPr>
        <xdr:cNvPr id="4" name="Kuva 3">
          <a:extLst>
            <a:ext uri="{FF2B5EF4-FFF2-40B4-BE49-F238E27FC236}">
              <a16:creationId xmlns:a16="http://schemas.microsoft.com/office/drawing/2014/main" id="{681BCFF8-234B-C092-0A3A-4FB1A145E315}"/>
            </a:ext>
          </a:extLst>
        </xdr:cNvPr>
        <xdr:cNvPicPr>
          <a:picLocks noChangeAspect="1"/>
        </xdr:cNvPicPr>
      </xdr:nvPicPr>
      <xdr:blipFill>
        <a:blip xmlns:r="http://schemas.openxmlformats.org/officeDocument/2006/relationships" r:embed="rId1"/>
        <a:stretch>
          <a:fillRect/>
        </a:stretch>
      </xdr:blipFill>
      <xdr:spPr>
        <a:xfrm>
          <a:off x="5293480" y="117211"/>
          <a:ext cx="1061555" cy="744036"/>
        </a:xfrm>
        <a:prstGeom prst="rect">
          <a:avLst/>
        </a:prstGeom>
      </xdr:spPr>
    </xdr:pic>
    <xdr:clientData/>
  </xdr:twoCellAnchor>
  <xdr:twoCellAnchor editAs="oneCell">
    <xdr:from>
      <xdr:col>5</xdr:col>
      <xdr:colOff>205947</xdr:colOff>
      <xdr:row>0</xdr:row>
      <xdr:rowOff>0</xdr:rowOff>
    </xdr:from>
    <xdr:to>
      <xdr:col>9</xdr:col>
      <xdr:colOff>709807</xdr:colOff>
      <xdr:row>0</xdr:row>
      <xdr:rowOff>977900</xdr:rowOff>
    </xdr:to>
    <xdr:pic>
      <xdr:nvPicPr>
        <xdr:cNvPr id="8" name="Kuva 7">
          <a:extLst>
            <a:ext uri="{FF2B5EF4-FFF2-40B4-BE49-F238E27FC236}">
              <a16:creationId xmlns:a16="http://schemas.microsoft.com/office/drawing/2014/main" id="{72D298F7-7304-5845-8D6D-9653968558DA}"/>
            </a:ext>
          </a:extLst>
        </xdr:cNvPr>
        <xdr:cNvPicPr>
          <a:picLocks noChangeAspect="1"/>
        </xdr:cNvPicPr>
      </xdr:nvPicPr>
      <xdr:blipFill>
        <a:blip xmlns:r="http://schemas.openxmlformats.org/officeDocument/2006/relationships" r:embed="rId2"/>
        <a:stretch>
          <a:fillRect/>
        </a:stretch>
      </xdr:blipFill>
      <xdr:spPr>
        <a:xfrm>
          <a:off x="6899190" y="0"/>
          <a:ext cx="3798995" cy="97790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2</xdr:col>
      <xdr:colOff>698500</xdr:colOff>
      <xdr:row>0</xdr:row>
      <xdr:rowOff>116840</xdr:rowOff>
    </xdr:from>
    <xdr:to>
      <xdr:col>4</xdr:col>
      <xdr:colOff>111118</xdr:colOff>
      <xdr:row>0</xdr:row>
      <xdr:rowOff>858520</xdr:rowOff>
    </xdr:to>
    <xdr:pic>
      <xdr:nvPicPr>
        <xdr:cNvPr id="3" name="Kuva 2">
          <a:extLst>
            <a:ext uri="{FF2B5EF4-FFF2-40B4-BE49-F238E27FC236}">
              <a16:creationId xmlns:a16="http://schemas.microsoft.com/office/drawing/2014/main" id="{E70B29BC-EA98-1419-97DC-BBBBC19F1DBD}"/>
            </a:ext>
          </a:extLst>
        </xdr:cNvPr>
        <xdr:cNvPicPr>
          <a:picLocks noChangeAspect="1"/>
        </xdr:cNvPicPr>
      </xdr:nvPicPr>
      <xdr:blipFill>
        <a:blip xmlns:r="http://schemas.openxmlformats.org/officeDocument/2006/relationships" r:embed="rId1"/>
        <a:stretch>
          <a:fillRect/>
        </a:stretch>
      </xdr:blipFill>
      <xdr:spPr>
        <a:xfrm>
          <a:off x="4889500" y="116840"/>
          <a:ext cx="1063618" cy="741680"/>
        </a:xfrm>
        <a:prstGeom prst="rect">
          <a:avLst/>
        </a:prstGeom>
      </xdr:spPr>
    </xdr:pic>
    <xdr:clientData/>
  </xdr:twoCellAnchor>
  <xdr:twoCellAnchor editAs="oneCell">
    <xdr:from>
      <xdr:col>4</xdr:col>
      <xdr:colOff>660400</xdr:colOff>
      <xdr:row>0</xdr:row>
      <xdr:rowOff>1</xdr:rowOff>
    </xdr:from>
    <xdr:to>
      <xdr:col>9</xdr:col>
      <xdr:colOff>331895</xdr:colOff>
      <xdr:row>0</xdr:row>
      <xdr:rowOff>977901</xdr:rowOff>
    </xdr:to>
    <xdr:pic>
      <xdr:nvPicPr>
        <xdr:cNvPr id="5" name="Kuva 4">
          <a:extLst>
            <a:ext uri="{FF2B5EF4-FFF2-40B4-BE49-F238E27FC236}">
              <a16:creationId xmlns:a16="http://schemas.microsoft.com/office/drawing/2014/main" id="{03CD16C8-4B8C-CD6D-CC28-B77B47CA7515}"/>
            </a:ext>
          </a:extLst>
        </xdr:cNvPr>
        <xdr:cNvPicPr>
          <a:picLocks noChangeAspect="1"/>
        </xdr:cNvPicPr>
      </xdr:nvPicPr>
      <xdr:blipFill>
        <a:blip xmlns:r="http://schemas.openxmlformats.org/officeDocument/2006/relationships" r:embed="rId2"/>
        <a:stretch>
          <a:fillRect/>
        </a:stretch>
      </xdr:blipFill>
      <xdr:spPr>
        <a:xfrm>
          <a:off x="6502400" y="1"/>
          <a:ext cx="3798995" cy="97790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0</xdr:col>
      <xdr:colOff>0</xdr:colOff>
      <xdr:row>6</xdr:row>
      <xdr:rowOff>17425</xdr:rowOff>
    </xdr:from>
    <xdr:to>
      <xdr:col>8</xdr:col>
      <xdr:colOff>88900</xdr:colOff>
      <xdr:row>24</xdr:row>
      <xdr:rowOff>17089</xdr:rowOff>
    </xdr:to>
    <xdr:graphicFrame macro="">
      <xdr:nvGraphicFramePr>
        <xdr:cNvPr id="8" name="Kaavio 7">
          <a:extLst>
            <a:ext uri="{FF2B5EF4-FFF2-40B4-BE49-F238E27FC236}">
              <a16:creationId xmlns:a16="http://schemas.microsoft.com/office/drawing/2014/main" id="{165885C9-9443-63FB-E5B8-29A2E2C0F8DC}"/>
            </a:ext>
          </a:extLst>
        </xdr:cNvPr>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0</xdr:colOff>
      <xdr:row>24</xdr:row>
      <xdr:rowOff>44737</xdr:rowOff>
    </xdr:from>
    <xdr:to>
      <xdr:col>18</xdr:col>
      <xdr:colOff>431800</xdr:colOff>
      <xdr:row>41</xdr:row>
      <xdr:rowOff>153649</xdr:rowOff>
    </xdr:to>
    <xdr:graphicFrame macro="">
      <xdr:nvGraphicFramePr>
        <xdr:cNvPr id="9" name="Kaavio 8">
          <a:extLst>
            <a:ext uri="{FF2B5EF4-FFF2-40B4-BE49-F238E27FC236}">
              <a16:creationId xmlns:a16="http://schemas.microsoft.com/office/drawing/2014/main" id="{59579ED0-1255-604C-0FD5-9B88373DC75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8</xdr:col>
      <xdr:colOff>165100</xdr:colOff>
      <xdr:row>6</xdr:row>
      <xdr:rowOff>7301</xdr:rowOff>
    </xdr:from>
    <xdr:to>
      <xdr:col>18</xdr:col>
      <xdr:colOff>405107</xdr:colOff>
      <xdr:row>24</xdr:row>
      <xdr:rowOff>6965</xdr:rowOff>
    </xdr:to>
    <xdr:graphicFrame macro="">
      <xdr:nvGraphicFramePr>
        <xdr:cNvPr id="10" name="Kaavio 9">
          <a:extLst>
            <a:ext uri="{FF2B5EF4-FFF2-40B4-BE49-F238E27FC236}">
              <a16:creationId xmlns:a16="http://schemas.microsoft.com/office/drawing/2014/main" id="{88FDF54A-81D2-A072-1BCF-C3A96444CD1D}"/>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0</xdr:col>
      <xdr:colOff>0</xdr:colOff>
      <xdr:row>41</xdr:row>
      <xdr:rowOff>170215</xdr:rowOff>
    </xdr:from>
    <xdr:to>
      <xdr:col>18</xdr:col>
      <xdr:colOff>444500</xdr:colOff>
      <xdr:row>59</xdr:row>
      <xdr:rowOff>169879</xdr:rowOff>
    </xdr:to>
    <xdr:graphicFrame macro="">
      <xdr:nvGraphicFramePr>
        <xdr:cNvPr id="11" name="Kaavio 10">
          <a:extLst>
            <a:ext uri="{FF2B5EF4-FFF2-40B4-BE49-F238E27FC236}">
              <a16:creationId xmlns:a16="http://schemas.microsoft.com/office/drawing/2014/main" id="{DEC7E6C9-C49E-CF11-D5AE-0221C702945D}"/>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0</xdr:colOff>
      <xdr:row>64</xdr:row>
      <xdr:rowOff>25400</xdr:rowOff>
    </xdr:from>
    <xdr:to>
      <xdr:col>18</xdr:col>
      <xdr:colOff>444500</xdr:colOff>
      <xdr:row>85</xdr:row>
      <xdr:rowOff>152400</xdr:rowOff>
    </xdr:to>
    <xdr:graphicFrame macro="">
      <xdr:nvGraphicFramePr>
        <xdr:cNvPr id="13" name="Kaavio 12">
          <a:extLst>
            <a:ext uri="{FF2B5EF4-FFF2-40B4-BE49-F238E27FC236}">
              <a16:creationId xmlns:a16="http://schemas.microsoft.com/office/drawing/2014/main" id="{99D6E0F5-79DD-A92A-0A72-DA1E29D31741}"/>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18</xdr:col>
      <xdr:colOff>508000</xdr:colOff>
      <xdr:row>5</xdr:row>
      <xdr:rowOff>192411</xdr:rowOff>
    </xdr:from>
    <xdr:to>
      <xdr:col>20</xdr:col>
      <xdr:colOff>3806177</xdr:colOff>
      <xdr:row>59</xdr:row>
      <xdr:rowOff>99414</xdr:rowOff>
    </xdr:to>
    <xdr:graphicFrame macro="">
      <xdr:nvGraphicFramePr>
        <xdr:cNvPr id="14" name="Kaavio 13">
          <a:extLst>
            <a:ext uri="{FF2B5EF4-FFF2-40B4-BE49-F238E27FC236}">
              <a16:creationId xmlns:a16="http://schemas.microsoft.com/office/drawing/2014/main" id="{CC83D5D3-2FE9-7DD9-426E-F3780C4AAEA8}"/>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18</xdr:col>
      <xdr:colOff>596900</xdr:colOff>
      <xdr:row>64</xdr:row>
      <xdr:rowOff>12700</xdr:rowOff>
    </xdr:from>
    <xdr:to>
      <xdr:col>20</xdr:col>
      <xdr:colOff>3752099</xdr:colOff>
      <xdr:row>107</xdr:row>
      <xdr:rowOff>122903</xdr:rowOff>
    </xdr:to>
    <xdr:graphicFrame macro="">
      <xdr:nvGraphicFramePr>
        <xdr:cNvPr id="15" name="Kaavio 14">
          <a:extLst>
            <a:ext uri="{FF2B5EF4-FFF2-40B4-BE49-F238E27FC236}">
              <a16:creationId xmlns:a16="http://schemas.microsoft.com/office/drawing/2014/main" id="{6C8434A7-DF85-5D4E-8A87-9B1795CBC0F4}"/>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0</xdr:col>
      <xdr:colOff>76200</xdr:colOff>
      <xdr:row>149</xdr:row>
      <xdr:rowOff>38099</xdr:rowOff>
    </xdr:from>
    <xdr:to>
      <xdr:col>20</xdr:col>
      <xdr:colOff>3784600</xdr:colOff>
      <xdr:row>175</xdr:row>
      <xdr:rowOff>122904</xdr:rowOff>
    </xdr:to>
    <xdr:graphicFrame macro="">
      <xdr:nvGraphicFramePr>
        <xdr:cNvPr id="18" name="Kaavio 17">
          <a:extLst>
            <a:ext uri="{FF2B5EF4-FFF2-40B4-BE49-F238E27FC236}">
              <a16:creationId xmlns:a16="http://schemas.microsoft.com/office/drawing/2014/main" id="{9CB2F066-0483-4B18-933E-59C27BD5EB3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0</xdr:col>
      <xdr:colOff>0</xdr:colOff>
      <xdr:row>108</xdr:row>
      <xdr:rowOff>162914</xdr:rowOff>
    </xdr:from>
    <xdr:to>
      <xdr:col>20</xdr:col>
      <xdr:colOff>3683000</xdr:colOff>
      <xdr:row>138</xdr:row>
      <xdr:rowOff>40967</xdr:rowOff>
    </xdr:to>
    <xdr:graphicFrame macro="">
      <xdr:nvGraphicFramePr>
        <xdr:cNvPr id="21" name="Kaavio 20">
          <a:extLst>
            <a:ext uri="{FF2B5EF4-FFF2-40B4-BE49-F238E27FC236}">
              <a16:creationId xmlns:a16="http://schemas.microsoft.com/office/drawing/2014/main" id="{D2F165A4-5437-50F0-4752-11CDBB3C4C1A}"/>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0</xdr:col>
      <xdr:colOff>0</xdr:colOff>
      <xdr:row>86</xdr:row>
      <xdr:rowOff>1638</xdr:rowOff>
    </xdr:from>
    <xdr:to>
      <xdr:col>18</xdr:col>
      <xdr:colOff>444500</xdr:colOff>
      <xdr:row>107</xdr:row>
      <xdr:rowOff>126998</xdr:rowOff>
    </xdr:to>
    <xdr:graphicFrame macro="">
      <xdr:nvGraphicFramePr>
        <xdr:cNvPr id="2" name="Kaavio 1">
          <a:extLst>
            <a:ext uri="{FF2B5EF4-FFF2-40B4-BE49-F238E27FC236}">
              <a16:creationId xmlns:a16="http://schemas.microsoft.com/office/drawing/2014/main" id="{5A29F9EC-AD81-AD41-9F53-095304E8C35D}"/>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4</xdr:col>
      <xdr:colOff>493362</xdr:colOff>
      <xdr:row>0</xdr:row>
      <xdr:rowOff>116840</xdr:rowOff>
    </xdr:from>
    <xdr:to>
      <xdr:col>5</xdr:col>
      <xdr:colOff>732075</xdr:colOff>
      <xdr:row>0</xdr:row>
      <xdr:rowOff>858520</xdr:rowOff>
    </xdr:to>
    <xdr:pic>
      <xdr:nvPicPr>
        <xdr:cNvPr id="4" name="Kuva 3">
          <a:extLst>
            <a:ext uri="{FF2B5EF4-FFF2-40B4-BE49-F238E27FC236}">
              <a16:creationId xmlns:a16="http://schemas.microsoft.com/office/drawing/2014/main" id="{56E2CB8F-5646-EB53-5C70-7DD5F2E3D25E}"/>
            </a:ext>
          </a:extLst>
        </xdr:cNvPr>
        <xdr:cNvPicPr>
          <a:picLocks noChangeAspect="1"/>
        </xdr:cNvPicPr>
      </xdr:nvPicPr>
      <xdr:blipFill>
        <a:blip xmlns:r="http://schemas.openxmlformats.org/officeDocument/2006/relationships" r:embed="rId11"/>
        <a:stretch>
          <a:fillRect/>
        </a:stretch>
      </xdr:blipFill>
      <xdr:spPr>
        <a:xfrm>
          <a:off x="4582762" y="116840"/>
          <a:ext cx="1064213" cy="741680"/>
        </a:xfrm>
        <a:prstGeom prst="rect">
          <a:avLst/>
        </a:prstGeom>
      </xdr:spPr>
    </xdr:pic>
    <xdr:clientData/>
  </xdr:twoCellAnchor>
  <xdr:twoCellAnchor editAs="oneCell">
    <xdr:from>
      <xdr:col>6</xdr:col>
      <xdr:colOff>457200</xdr:colOff>
      <xdr:row>0</xdr:row>
      <xdr:rowOff>0</xdr:rowOff>
    </xdr:from>
    <xdr:to>
      <xdr:col>9</xdr:col>
      <xdr:colOff>662095</xdr:colOff>
      <xdr:row>0</xdr:row>
      <xdr:rowOff>977900</xdr:rowOff>
    </xdr:to>
    <xdr:pic>
      <xdr:nvPicPr>
        <xdr:cNvPr id="6" name="Kuva 5">
          <a:extLst>
            <a:ext uri="{FF2B5EF4-FFF2-40B4-BE49-F238E27FC236}">
              <a16:creationId xmlns:a16="http://schemas.microsoft.com/office/drawing/2014/main" id="{97D85419-7370-8C4A-8292-D3D2D3BB8D88}"/>
            </a:ext>
          </a:extLst>
        </xdr:cNvPr>
        <xdr:cNvPicPr>
          <a:picLocks noChangeAspect="1"/>
        </xdr:cNvPicPr>
      </xdr:nvPicPr>
      <xdr:blipFill>
        <a:blip xmlns:r="http://schemas.openxmlformats.org/officeDocument/2006/relationships" r:embed="rId12"/>
        <a:stretch>
          <a:fillRect/>
        </a:stretch>
      </xdr:blipFill>
      <xdr:spPr>
        <a:xfrm>
          <a:off x="6197600" y="0"/>
          <a:ext cx="3798995" cy="977900"/>
        </a:xfrm>
        <a:prstGeom prst="rect">
          <a:avLst/>
        </a:prstGeom>
      </xdr:spPr>
    </xdr:pic>
    <xdr:clientData/>
  </xdr:twoCellAnchor>
</xdr:wsDr>
</file>

<file path=xl/theme/theme1.xml><?xml version="1.0" encoding="utf-8"?>
<a:theme xmlns:a="http://schemas.openxmlformats.org/drawingml/2006/main" name="Office-teema">
  <a:themeElements>
    <a:clrScheme name="Ornamo1">
      <a:dk1>
        <a:srgbClr val="7373A8"/>
      </a:dk1>
      <a:lt1>
        <a:srgbClr val="FFFFFF"/>
      </a:lt1>
      <a:dk2>
        <a:srgbClr val="C3C3C3"/>
      </a:dk2>
      <a:lt2>
        <a:srgbClr val="454F4F"/>
      </a:lt2>
      <a:accent1>
        <a:srgbClr val="EBFF37"/>
      </a:accent1>
      <a:accent2>
        <a:srgbClr val="573699"/>
      </a:accent2>
      <a:accent3>
        <a:srgbClr val="E5E2FF"/>
      </a:accent3>
      <a:accent4>
        <a:srgbClr val="B5C7EB"/>
      </a:accent4>
      <a:accent5>
        <a:srgbClr val="F3F3F3"/>
      </a:accent5>
      <a:accent6>
        <a:srgbClr val="FF9387"/>
      </a:accent6>
      <a:hlink>
        <a:srgbClr val="0D0D66"/>
      </a:hlink>
      <a:folHlink>
        <a:srgbClr val="8C8C8C"/>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518299F-46E9-0549-B969-4AEC397D57AF}">
  <dimension ref="A1:O85"/>
  <sheetViews>
    <sheetView showGridLines="0" tabSelected="1" zoomScale="125" zoomScaleNormal="140" workbookViewId="0">
      <selection activeCell="D16" sqref="D16"/>
    </sheetView>
  </sheetViews>
  <sheetFormatPr baseColWidth="10" defaultRowHeight="16" x14ac:dyDescent="0.2"/>
  <cols>
    <col min="1" max="1" width="6.6640625" style="1" customWidth="1"/>
    <col min="2" max="2" width="21.83203125" style="1" customWidth="1"/>
    <col min="3" max="3" width="35" style="1" customWidth="1"/>
    <col min="4" max="4" width="17.83203125" style="4" customWidth="1"/>
    <col min="5" max="5" width="7.6640625" style="1" customWidth="1"/>
    <col min="6" max="6" width="17.6640625" style="1" customWidth="1"/>
    <col min="7" max="7" width="10.83203125" style="1"/>
    <col min="8" max="8" width="37.1640625" style="1" customWidth="1"/>
    <col min="9" max="9" width="7" style="1" bestFit="1" customWidth="1"/>
    <col min="10" max="16384" width="10.83203125" style="1"/>
  </cols>
  <sheetData>
    <row r="1" spans="1:15" ht="90" customHeight="1" x14ac:dyDescent="0.25">
      <c r="A1" s="12"/>
      <c r="B1" s="99" t="s">
        <v>5</v>
      </c>
      <c r="C1" s="12"/>
      <c r="D1" s="12"/>
      <c r="E1" s="12"/>
      <c r="F1" s="12"/>
      <c r="G1" s="12"/>
      <c r="H1" s="12"/>
    </row>
    <row r="2" spans="1:15" ht="48" customHeight="1" x14ac:dyDescent="0.2">
      <c r="B2" s="145" t="s">
        <v>6</v>
      </c>
      <c r="C2" s="145"/>
      <c r="D2" s="145"/>
      <c r="E2" s="145"/>
      <c r="F2" s="145"/>
      <c r="G2" s="145"/>
      <c r="H2" s="25"/>
      <c r="J2" s="145"/>
      <c r="K2" s="145"/>
      <c r="L2" s="145"/>
      <c r="M2" s="145"/>
      <c r="N2" s="145"/>
      <c r="O2" s="145"/>
    </row>
    <row r="3" spans="1:15" ht="50" customHeight="1" x14ac:dyDescent="0.25">
      <c r="A3" s="12"/>
      <c r="B3" s="12" t="s">
        <v>7</v>
      </c>
      <c r="C3" s="12"/>
      <c r="D3" s="12"/>
      <c r="E3" s="12"/>
      <c r="F3" s="12"/>
      <c r="G3" s="12"/>
      <c r="H3" s="12"/>
    </row>
    <row r="4" spans="1:15" ht="39" customHeight="1" x14ac:dyDescent="0.2">
      <c r="B4" s="145" t="s">
        <v>8</v>
      </c>
      <c r="C4" s="145"/>
      <c r="D4" s="145"/>
      <c r="E4" s="145"/>
      <c r="F4" s="145"/>
      <c r="G4" s="145"/>
      <c r="H4" s="25"/>
      <c r="J4" s="145"/>
      <c r="K4" s="145"/>
      <c r="L4" s="145"/>
      <c r="M4" s="145"/>
      <c r="N4" s="145"/>
      <c r="O4" s="145"/>
    </row>
    <row r="5" spans="1:15" ht="13" customHeight="1" x14ac:dyDescent="0.2">
      <c r="L5" s="4"/>
    </row>
    <row r="6" spans="1:15" ht="34" customHeight="1" x14ac:dyDescent="0.2">
      <c r="B6" s="145" t="s">
        <v>15</v>
      </c>
      <c r="C6" s="145"/>
      <c r="D6" s="145"/>
      <c r="E6" s="145"/>
      <c r="F6" s="145"/>
      <c r="G6" s="145"/>
      <c r="H6" s="25"/>
      <c r="J6" s="145"/>
      <c r="K6" s="145"/>
      <c r="L6" s="145"/>
      <c r="M6" s="145"/>
      <c r="N6" s="145"/>
      <c r="O6" s="145"/>
    </row>
    <row r="7" spans="1:15" ht="12" customHeight="1" x14ac:dyDescent="0.2">
      <c r="B7" s="145"/>
      <c r="C7" s="145"/>
      <c r="D7" s="145"/>
      <c r="E7" s="145"/>
      <c r="F7" s="145"/>
      <c r="G7" s="145"/>
      <c r="H7" s="25"/>
      <c r="J7" s="145"/>
      <c r="K7" s="145"/>
      <c r="L7" s="145"/>
      <c r="M7" s="145"/>
      <c r="N7" s="145"/>
      <c r="O7" s="145"/>
    </row>
    <row r="8" spans="1:15" x14ac:dyDescent="0.2">
      <c r="B8" s="147" t="s">
        <v>14</v>
      </c>
      <c r="C8" s="147"/>
      <c r="D8" s="147"/>
      <c r="E8" s="147"/>
      <c r="F8" s="147"/>
      <c r="G8" s="147"/>
      <c r="H8" s="81"/>
    </row>
    <row r="10" spans="1:15" x14ac:dyDescent="0.2">
      <c r="B10" s="2" t="s">
        <v>16</v>
      </c>
      <c r="D10" s="3" t="s">
        <v>86</v>
      </c>
    </row>
    <row r="11" spans="1:15" x14ac:dyDescent="0.2">
      <c r="C11" s="10" t="s">
        <v>17</v>
      </c>
      <c r="D11" s="129"/>
      <c r="E11" s="130" t="s">
        <v>9</v>
      </c>
    </row>
    <row r="12" spans="1:15" x14ac:dyDescent="0.2">
      <c r="C12" s="10" t="s">
        <v>128</v>
      </c>
      <c r="D12" s="129"/>
      <c r="E12" s="130" t="s">
        <v>9</v>
      </c>
      <c r="F12" s="1" t="s">
        <v>142</v>
      </c>
    </row>
    <row r="13" spans="1:15" x14ac:dyDescent="0.2">
      <c r="C13" s="10" t="s">
        <v>19</v>
      </c>
      <c r="D13" s="129"/>
      <c r="E13" s="130" t="s">
        <v>10</v>
      </c>
    </row>
    <row r="14" spans="1:15" x14ac:dyDescent="0.2">
      <c r="C14" s="10" t="s">
        <v>129</v>
      </c>
      <c r="D14" s="129"/>
      <c r="E14" s="130" t="s">
        <v>10</v>
      </c>
    </row>
    <row r="15" spans="1:15" x14ac:dyDescent="0.2">
      <c r="C15" s="10" t="s">
        <v>130</v>
      </c>
      <c r="D15" s="129"/>
      <c r="E15" s="130" t="s">
        <v>10</v>
      </c>
    </row>
    <row r="16" spans="1:15" x14ac:dyDescent="0.2">
      <c r="C16" s="10" t="s">
        <v>131</v>
      </c>
      <c r="D16" s="129"/>
      <c r="E16" s="130" t="s">
        <v>10</v>
      </c>
    </row>
    <row r="17" spans="2:5" x14ac:dyDescent="0.2">
      <c r="B17" s="2" t="s">
        <v>23</v>
      </c>
      <c r="D17" s="100"/>
    </row>
    <row r="18" spans="2:5" x14ac:dyDescent="0.2">
      <c r="C18" s="10" t="s">
        <v>132</v>
      </c>
      <c r="D18" s="129"/>
      <c r="E18" s="130" t="s">
        <v>9</v>
      </c>
    </row>
    <row r="19" spans="2:5" x14ac:dyDescent="0.2">
      <c r="C19" s="10" t="s">
        <v>133</v>
      </c>
      <c r="D19" s="129"/>
      <c r="E19" s="130" t="s">
        <v>10</v>
      </c>
    </row>
    <row r="20" spans="2:5" x14ac:dyDescent="0.2">
      <c r="C20" s="10" t="s">
        <v>121</v>
      </c>
      <c r="D20" s="129"/>
      <c r="E20" s="130" t="s">
        <v>9</v>
      </c>
    </row>
    <row r="21" spans="2:5" x14ac:dyDescent="0.2">
      <c r="C21" s="10" t="s">
        <v>134</v>
      </c>
      <c r="D21" s="129"/>
      <c r="E21" s="130" t="s">
        <v>10</v>
      </c>
    </row>
    <row r="22" spans="2:5" x14ac:dyDescent="0.2">
      <c r="C22" s="10" t="s">
        <v>27</v>
      </c>
      <c r="D22" s="129"/>
      <c r="E22" s="130" t="s">
        <v>9</v>
      </c>
    </row>
    <row r="23" spans="2:5" x14ac:dyDescent="0.2">
      <c r="C23" s="10" t="s">
        <v>28</v>
      </c>
      <c r="D23" s="129"/>
      <c r="E23" s="130" t="s">
        <v>10</v>
      </c>
    </row>
    <row r="24" spans="2:5" x14ac:dyDescent="0.2">
      <c r="C24" s="10" t="s">
        <v>29</v>
      </c>
      <c r="D24" s="129"/>
      <c r="E24" s="130" t="s">
        <v>10</v>
      </c>
    </row>
    <row r="25" spans="2:5" x14ac:dyDescent="0.2">
      <c r="C25" s="10" t="s">
        <v>135</v>
      </c>
      <c r="D25" s="129"/>
      <c r="E25" s="130" t="s">
        <v>10</v>
      </c>
    </row>
    <row r="26" spans="2:5" x14ac:dyDescent="0.2">
      <c r="C26" s="10" t="s">
        <v>31</v>
      </c>
      <c r="D26" s="129"/>
      <c r="E26" s="130" t="s">
        <v>10</v>
      </c>
    </row>
    <row r="27" spans="2:5" x14ac:dyDescent="0.2">
      <c r="B27" s="2" t="s">
        <v>32</v>
      </c>
    </row>
    <row r="28" spans="2:5" x14ac:dyDescent="0.2">
      <c r="C28" s="10" t="s">
        <v>138</v>
      </c>
      <c r="D28" s="129"/>
      <c r="E28" s="130" t="s">
        <v>9</v>
      </c>
    </row>
    <row r="29" spans="2:5" x14ac:dyDescent="0.2">
      <c r="C29" s="10" t="s">
        <v>136</v>
      </c>
      <c r="D29" s="129"/>
      <c r="E29" s="130" t="s">
        <v>9</v>
      </c>
    </row>
    <row r="30" spans="2:5" x14ac:dyDescent="0.2">
      <c r="C30" s="10" t="s">
        <v>137</v>
      </c>
      <c r="D30" s="129"/>
      <c r="E30" s="130" t="s">
        <v>10</v>
      </c>
    </row>
    <row r="31" spans="2:5" x14ac:dyDescent="0.2">
      <c r="C31" s="10" t="s">
        <v>139</v>
      </c>
      <c r="D31" s="129"/>
      <c r="E31" s="130" t="s">
        <v>9</v>
      </c>
    </row>
    <row r="32" spans="2:5" x14ac:dyDescent="0.2">
      <c r="C32" s="10" t="s">
        <v>37</v>
      </c>
      <c r="D32" s="129"/>
      <c r="E32" s="130" t="s">
        <v>9</v>
      </c>
    </row>
    <row r="33" spans="1:8" x14ac:dyDescent="0.2">
      <c r="C33" s="10" t="s">
        <v>126</v>
      </c>
      <c r="D33" s="129"/>
      <c r="E33" s="130" t="s">
        <v>9</v>
      </c>
    </row>
    <row r="34" spans="1:8" ht="45" customHeight="1" x14ac:dyDescent="0.2">
      <c r="B34" s="145" t="s">
        <v>39</v>
      </c>
      <c r="C34" s="145"/>
      <c r="D34" s="145"/>
      <c r="E34" s="145"/>
      <c r="F34" s="145"/>
      <c r="G34" s="145"/>
      <c r="H34" s="25"/>
    </row>
    <row r="35" spans="1:8" x14ac:dyDescent="0.2">
      <c r="A35" s="78"/>
      <c r="B35" s="147" t="s">
        <v>40</v>
      </c>
      <c r="C35" s="147"/>
      <c r="D35" s="147"/>
      <c r="E35" s="147"/>
      <c r="F35" s="147"/>
      <c r="G35" s="147"/>
      <c r="H35" s="81"/>
    </row>
    <row r="36" spans="1:8" x14ac:dyDescent="0.2">
      <c r="C36" s="10" t="s">
        <v>41</v>
      </c>
      <c r="D36" s="129"/>
      <c r="E36" s="130" t="s">
        <v>9</v>
      </c>
    </row>
    <row r="37" spans="1:8" x14ac:dyDescent="0.2">
      <c r="C37" s="10" t="s">
        <v>42</v>
      </c>
      <c r="D37" s="129"/>
      <c r="E37" s="130" t="s">
        <v>9</v>
      </c>
      <c r="F37" s="1" t="s">
        <v>143</v>
      </c>
    </row>
    <row r="38" spans="1:8" x14ac:dyDescent="0.2">
      <c r="C38" s="10" t="s">
        <v>43</v>
      </c>
      <c r="D38" s="129"/>
      <c r="E38" s="130" t="s">
        <v>9</v>
      </c>
    </row>
    <row r="39" spans="1:8" x14ac:dyDescent="0.2">
      <c r="C39" s="10" t="s">
        <v>44</v>
      </c>
      <c r="D39" s="129"/>
      <c r="E39" s="130" t="s">
        <v>9</v>
      </c>
    </row>
    <row r="40" spans="1:8" x14ac:dyDescent="0.2">
      <c r="C40" s="10" t="s">
        <v>45</v>
      </c>
      <c r="D40" s="129"/>
      <c r="E40" s="130" t="s">
        <v>10</v>
      </c>
    </row>
    <row r="41" spans="1:8" x14ac:dyDescent="0.2">
      <c r="C41" s="10" t="s">
        <v>46</v>
      </c>
      <c r="D41" s="129"/>
      <c r="E41" s="130" t="s">
        <v>10</v>
      </c>
    </row>
    <row r="42" spans="1:8" x14ac:dyDescent="0.2">
      <c r="C42" s="10" t="s">
        <v>47</v>
      </c>
      <c r="D42" s="129"/>
      <c r="E42" s="130" t="s">
        <v>9</v>
      </c>
    </row>
    <row r="43" spans="1:8" x14ac:dyDescent="0.2">
      <c r="C43" s="10" t="s">
        <v>140</v>
      </c>
      <c r="D43" s="129"/>
      <c r="E43" s="130" t="s">
        <v>9</v>
      </c>
    </row>
    <row r="44" spans="1:8" x14ac:dyDescent="0.2">
      <c r="C44" s="10" t="s">
        <v>141</v>
      </c>
      <c r="D44" s="129"/>
      <c r="E44" s="130" t="s">
        <v>9</v>
      </c>
    </row>
    <row r="45" spans="1:8" x14ac:dyDescent="0.2">
      <c r="C45" s="10" t="s">
        <v>50</v>
      </c>
      <c r="D45" s="129"/>
      <c r="E45" s="130" t="s">
        <v>10</v>
      </c>
    </row>
    <row r="46" spans="1:8" x14ac:dyDescent="0.2">
      <c r="C46" s="10" t="s">
        <v>51</v>
      </c>
      <c r="D46" s="129"/>
      <c r="E46" s="130" t="s">
        <v>10</v>
      </c>
    </row>
    <row r="47" spans="1:8" x14ac:dyDescent="0.2">
      <c r="C47" s="10" t="s">
        <v>52</v>
      </c>
      <c r="D47" s="129"/>
      <c r="E47" s="130" t="s">
        <v>10</v>
      </c>
    </row>
    <row r="48" spans="1:8" x14ac:dyDescent="0.2">
      <c r="C48" s="10" t="s">
        <v>53</v>
      </c>
      <c r="D48" s="129"/>
      <c r="E48" s="130" t="s">
        <v>10</v>
      </c>
    </row>
    <row r="49" spans="1:13" x14ac:dyDescent="0.2">
      <c r="C49" s="10" t="s">
        <v>54</v>
      </c>
      <c r="D49" s="129"/>
      <c r="E49" s="130" t="s">
        <v>9</v>
      </c>
    </row>
    <row r="51" spans="1:13" ht="54" customHeight="1" x14ac:dyDescent="0.2">
      <c r="B51" s="145" t="s">
        <v>55</v>
      </c>
      <c r="C51" s="145"/>
      <c r="D51" s="145"/>
      <c r="E51" s="145"/>
      <c r="F51" s="145"/>
      <c r="G51" s="145"/>
      <c r="H51" s="145"/>
      <c r="I51" s="145"/>
      <c r="J51" s="145"/>
      <c r="K51" s="145"/>
      <c r="L51" s="145"/>
      <c r="M51" s="145"/>
    </row>
    <row r="52" spans="1:13" x14ac:dyDescent="0.2">
      <c r="A52" s="78"/>
      <c r="B52" s="146" t="s">
        <v>87</v>
      </c>
      <c r="C52" s="146"/>
      <c r="D52" s="146"/>
      <c r="E52" s="146"/>
      <c r="F52" s="146"/>
      <c r="G52" s="146"/>
      <c r="H52" s="80"/>
    </row>
    <row r="53" spans="1:13" ht="57" customHeight="1" x14ac:dyDescent="0.2">
      <c r="B53" s="26"/>
      <c r="C53" s="25" t="s">
        <v>56</v>
      </c>
      <c r="D53" s="25" t="s">
        <v>88</v>
      </c>
      <c r="E53" s="26"/>
      <c r="F53" s="26"/>
      <c r="G53" s="25"/>
      <c r="H53" s="25"/>
    </row>
    <row r="54" spans="1:13" x14ac:dyDescent="0.2">
      <c r="C54" s="13" t="s">
        <v>57</v>
      </c>
      <c r="D54" s="16" t="s">
        <v>58</v>
      </c>
      <c r="F54" s="13" t="s">
        <v>59</v>
      </c>
    </row>
    <row r="55" spans="1:13" x14ac:dyDescent="0.2">
      <c r="B55" s="10" t="s">
        <v>60</v>
      </c>
      <c r="C55" s="131"/>
      <c r="D55" s="129"/>
      <c r="E55" s="11" t="s">
        <v>13</v>
      </c>
      <c r="F55" s="132"/>
      <c r="G55" s="133" t="s">
        <v>12</v>
      </c>
    </row>
    <row r="56" spans="1:13" x14ac:dyDescent="0.2">
      <c r="B56" s="10" t="s">
        <v>61</v>
      </c>
      <c r="C56" s="131"/>
      <c r="D56" s="129"/>
      <c r="E56" s="11" t="s">
        <v>13</v>
      </c>
      <c r="F56" s="132"/>
      <c r="G56" s="133" t="s">
        <v>11</v>
      </c>
    </row>
    <row r="57" spans="1:13" x14ac:dyDescent="0.2">
      <c r="B57" s="10" t="s">
        <v>62</v>
      </c>
      <c r="C57" s="131"/>
      <c r="D57" s="129"/>
      <c r="E57" s="11" t="s">
        <v>13</v>
      </c>
      <c r="F57" s="132"/>
      <c r="G57" s="133" t="s">
        <v>11</v>
      </c>
    </row>
    <row r="58" spans="1:13" x14ac:dyDescent="0.2">
      <c r="B58" s="10" t="s">
        <v>63</v>
      </c>
      <c r="C58" s="131"/>
      <c r="D58" s="129"/>
      <c r="E58" s="11" t="s">
        <v>13</v>
      </c>
      <c r="F58" s="132"/>
      <c r="G58" s="133" t="s">
        <v>11</v>
      </c>
    </row>
    <row r="59" spans="1:13" x14ac:dyDescent="0.2">
      <c r="B59" s="10" t="s">
        <v>64</v>
      </c>
      <c r="C59" s="131"/>
      <c r="D59" s="129"/>
      <c r="E59" s="11" t="s">
        <v>13</v>
      </c>
      <c r="F59" s="132"/>
      <c r="G59" s="133" t="s">
        <v>11</v>
      </c>
    </row>
    <row r="60" spans="1:13" x14ac:dyDescent="0.2">
      <c r="B60" s="10" t="s">
        <v>65</v>
      </c>
      <c r="C60" s="131"/>
      <c r="D60" s="129"/>
      <c r="E60" s="11" t="s">
        <v>13</v>
      </c>
      <c r="F60" s="132"/>
      <c r="G60" s="133" t="s">
        <v>11</v>
      </c>
    </row>
    <row r="61" spans="1:13" x14ac:dyDescent="0.2">
      <c r="B61" s="10" t="s">
        <v>66</v>
      </c>
      <c r="C61" s="131"/>
      <c r="D61" s="129"/>
      <c r="E61" s="11" t="s">
        <v>13</v>
      </c>
      <c r="F61" s="132"/>
      <c r="G61" s="133" t="s">
        <v>11</v>
      </c>
    </row>
    <row r="62" spans="1:13" x14ac:dyDescent="0.2">
      <c r="B62" s="10" t="s">
        <v>67</v>
      </c>
      <c r="C62" s="131"/>
      <c r="D62" s="129"/>
      <c r="E62" s="11" t="s">
        <v>13</v>
      </c>
      <c r="F62" s="132"/>
      <c r="G62" s="133" t="s">
        <v>11</v>
      </c>
    </row>
    <row r="63" spans="1:13" x14ac:dyDescent="0.2">
      <c r="B63" s="10" t="s">
        <v>68</v>
      </c>
      <c r="C63" s="131"/>
      <c r="D63" s="129"/>
      <c r="E63" s="11" t="s">
        <v>13</v>
      </c>
      <c r="F63" s="132"/>
      <c r="G63" s="133" t="s">
        <v>12</v>
      </c>
    </row>
    <row r="64" spans="1:13" x14ac:dyDescent="0.2">
      <c r="B64" s="10" t="s">
        <v>69</v>
      </c>
      <c r="C64" s="131"/>
      <c r="D64" s="129"/>
      <c r="E64" s="11" t="s">
        <v>13</v>
      </c>
      <c r="F64" s="132"/>
      <c r="G64" s="133" t="s">
        <v>12</v>
      </c>
    </row>
    <row r="68" spans="1:8" x14ac:dyDescent="0.2">
      <c r="A68" s="78"/>
      <c r="B68" s="146" t="s">
        <v>70</v>
      </c>
      <c r="C68" s="146"/>
      <c r="D68" s="146"/>
      <c r="E68" s="146"/>
      <c r="F68" s="146"/>
      <c r="G68" s="146"/>
      <c r="H68" s="80"/>
    </row>
    <row r="69" spans="1:8" ht="35" customHeight="1" x14ac:dyDescent="0.2">
      <c r="B69" s="145" t="s">
        <v>127</v>
      </c>
      <c r="C69" s="145"/>
      <c r="D69" s="145"/>
      <c r="E69" s="145"/>
      <c r="F69" s="145"/>
      <c r="G69" s="145"/>
      <c r="H69" s="145"/>
    </row>
    <row r="70" spans="1:8" x14ac:dyDescent="0.2">
      <c r="C70" s="2" t="s">
        <v>72</v>
      </c>
      <c r="D70" s="7" t="s">
        <v>71</v>
      </c>
      <c r="F70" s="1" t="s">
        <v>122</v>
      </c>
    </row>
    <row r="71" spans="1:8" x14ac:dyDescent="0.2">
      <c r="B71" s="101" t="s">
        <v>73</v>
      </c>
      <c r="C71" s="134"/>
      <c r="D71" s="134"/>
      <c r="F71" s="131"/>
    </row>
    <row r="72" spans="1:8" x14ac:dyDescent="0.2">
      <c r="B72" s="10" t="s">
        <v>74</v>
      </c>
      <c r="C72" s="129"/>
      <c r="D72" s="129"/>
      <c r="F72" s="131"/>
    </row>
    <row r="73" spans="1:8" x14ac:dyDescent="0.2">
      <c r="B73" s="101" t="s">
        <v>75</v>
      </c>
      <c r="C73" s="134"/>
      <c r="D73" s="134"/>
      <c r="F73" s="131"/>
    </row>
    <row r="74" spans="1:8" x14ac:dyDescent="0.2">
      <c r="B74" s="10" t="s">
        <v>76</v>
      </c>
      <c r="C74" s="129"/>
      <c r="D74" s="129"/>
      <c r="F74" s="131"/>
    </row>
    <row r="75" spans="1:8" x14ac:dyDescent="0.2">
      <c r="B75" s="101" t="s">
        <v>77</v>
      </c>
      <c r="C75" s="134"/>
      <c r="D75" s="134"/>
      <c r="F75" s="131"/>
    </row>
    <row r="76" spans="1:8" x14ac:dyDescent="0.2">
      <c r="B76" s="10" t="s">
        <v>78</v>
      </c>
      <c r="C76" s="129"/>
      <c r="D76" s="129"/>
      <c r="F76" s="131"/>
    </row>
    <row r="77" spans="1:8" x14ac:dyDescent="0.2">
      <c r="B77" s="101" t="s">
        <v>79</v>
      </c>
      <c r="C77" s="134"/>
      <c r="D77" s="134"/>
      <c r="F77" s="131"/>
    </row>
    <row r="78" spans="1:8" x14ac:dyDescent="0.2">
      <c r="B78" s="10" t="s">
        <v>80</v>
      </c>
      <c r="C78" s="129"/>
      <c r="D78" s="129"/>
      <c r="F78" s="131"/>
    </row>
    <row r="79" spans="1:8" x14ac:dyDescent="0.2">
      <c r="B79" s="101" t="s">
        <v>81</v>
      </c>
      <c r="C79" s="134"/>
      <c r="D79" s="134"/>
      <c r="F79" s="131"/>
    </row>
    <row r="80" spans="1:8" x14ac:dyDescent="0.2">
      <c r="B80" s="10" t="s">
        <v>82</v>
      </c>
      <c r="C80" s="129"/>
      <c r="D80" s="129"/>
      <c r="F80" s="131"/>
    </row>
    <row r="81" spans="1:8" x14ac:dyDescent="0.2">
      <c r="B81" s="101" t="s">
        <v>83</v>
      </c>
      <c r="C81" s="134"/>
      <c r="D81" s="134"/>
      <c r="F81" s="131"/>
    </row>
    <row r="82" spans="1:8" x14ac:dyDescent="0.2">
      <c r="B82" s="10" t="s">
        <v>84</v>
      </c>
      <c r="C82" s="135"/>
      <c r="D82" s="129"/>
      <c r="F82" s="131"/>
    </row>
    <row r="85" spans="1:8" ht="22" customHeight="1" x14ac:dyDescent="0.2">
      <c r="A85" s="56"/>
      <c r="B85" s="56" t="s">
        <v>85</v>
      </c>
      <c r="C85" s="17"/>
      <c r="D85" s="55"/>
      <c r="E85" s="17"/>
      <c r="F85" s="17"/>
      <c r="G85" s="17"/>
      <c r="H85" s="17"/>
    </row>
  </sheetData>
  <sheetProtection algorithmName="SHA-512" hashValue="1639x1C7oIwBTdMQmbrcqSHyQHkBVbAXrfyVuQAeCF9OjNKO2qQtmRxEKbo5DcdQk3tY6KEda8R6oNFy5jyGCg==" saltValue="pwl0FM1Evv4vmvvEut1A4Q==" spinCount="100000" sheet="1" objects="1" scenarios="1" selectLockedCells="1"/>
  <mergeCells count="14">
    <mergeCell ref="B69:H69"/>
    <mergeCell ref="J2:O2"/>
    <mergeCell ref="J4:O4"/>
    <mergeCell ref="J6:O7"/>
    <mergeCell ref="H51:M51"/>
    <mergeCell ref="B2:G2"/>
    <mergeCell ref="B51:G51"/>
    <mergeCell ref="B4:G4"/>
    <mergeCell ref="B52:G52"/>
    <mergeCell ref="B68:G68"/>
    <mergeCell ref="B8:G8"/>
    <mergeCell ref="B35:G35"/>
    <mergeCell ref="B6:G7"/>
    <mergeCell ref="B34:G34"/>
  </mergeCells>
  <phoneticPr fontId="3" type="noConversion"/>
  <dataValidations count="2">
    <dataValidation type="decimal" operator="greaterThan" allowBlank="1" showInputMessage="1" showErrorMessage="1" sqref="D55:D64 D11:D33 C71:D82 D36:D49" xr:uid="{46F20A7D-AEE6-2F4C-82E7-DD63428FDA7F}">
      <formula1>-1</formula1>
    </dataValidation>
    <dataValidation type="whole" operator="greaterThan" allowBlank="1" showInputMessage="1" showErrorMessage="1" sqref="F55:F64" xr:uid="{22F8A964-2D69-7849-805E-F3AD2F561BEB}">
      <formula1>-1</formula1>
    </dataValidation>
  </dataValidations>
  <pageMargins left="0.7" right="0.7" top="0.75" bottom="0.75" header="0.3" footer="0.3"/>
  <pageSetup paperSize="9" orientation="portrait" horizontalDpi="0" verticalDpi="0"/>
  <drawing r:id="rId1"/>
  <legacyDrawing r:id="rId2"/>
  <extLst>
    <ext xmlns:x14="http://schemas.microsoft.com/office/spreadsheetml/2009/9/main" uri="{CCE6A557-97BC-4b89-ADB6-D9C93CAAB3DF}">
      <x14:dataValidations xmlns:xm="http://schemas.microsoft.com/office/excel/2006/main" count="2">
        <x14:dataValidation type="list" allowBlank="1" showInputMessage="1" showErrorMessage="1" xr:uid="{0BD1EF90-4EEB-B744-BE3B-41050621F713}">
          <x14:formula1>
            <xm:f>'Valikkojen sisällöt'!$A$2:$A$3</xm:f>
          </x14:formula1>
          <xm:sqref>E18:E26 E28:E33 E11:E16 E36:E49</xm:sqref>
        </x14:dataValidation>
        <x14:dataValidation type="list" allowBlank="1" showInputMessage="1" showErrorMessage="1" xr:uid="{6574A550-228B-7A40-95CE-3C0AD2CB440F}">
          <x14:formula1>
            <xm:f>'Valikkojen sisällöt'!$B$2:$B$3</xm:f>
          </x14:formula1>
          <xm:sqref>G55:G64</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372BBC3-6A1C-6F4B-BA11-B478B2197107}">
  <sheetPr>
    <outlinePr summaryBelow="0"/>
  </sheetPr>
  <dimension ref="A1:T93"/>
  <sheetViews>
    <sheetView topLeftCell="A2" zoomScale="111" zoomScaleNormal="123" workbookViewId="0">
      <selection activeCell="P5" sqref="P5"/>
    </sheetView>
  </sheetViews>
  <sheetFormatPr baseColWidth="10" defaultRowHeight="16" outlineLevelRow="2" outlineLevelCol="1" x14ac:dyDescent="0.2"/>
  <cols>
    <col min="1" max="1" width="16.83203125" style="1" customWidth="1"/>
    <col min="2" max="2" width="38.5" style="1" customWidth="1"/>
    <col min="3" max="14" width="10.83203125" style="1" customWidth="1" outlineLevel="1"/>
    <col min="15" max="15" width="12.33203125" style="1" bestFit="1" customWidth="1"/>
    <col min="16" max="16384" width="10.83203125" style="1"/>
  </cols>
  <sheetData>
    <row r="1" spans="1:20" ht="90" customHeight="1" x14ac:dyDescent="0.2">
      <c r="A1" s="99" t="s">
        <v>89</v>
      </c>
      <c r="B1" s="17"/>
      <c r="C1" s="17"/>
      <c r="D1" s="17"/>
      <c r="E1" s="17"/>
      <c r="F1" s="17"/>
      <c r="G1" s="17"/>
      <c r="H1" s="17"/>
      <c r="I1" s="17"/>
      <c r="J1" s="17"/>
      <c r="K1" s="17"/>
      <c r="L1" s="17"/>
      <c r="M1" s="17"/>
      <c r="N1" s="17"/>
      <c r="O1" s="17"/>
    </row>
    <row r="2" spans="1:20" ht="196" customHeight="1" x14ac:dyDescent="0.2">
      <c r="A2" s="148" t="s">
        <v>90</v>
      </c>
      <c r="B2" s="148"/>
      <c r="C2" s="148"/>
      <c r="D2" s="148"/>
      <c r="E2" s="57"/>
      <c r="F2" s="148"/>
      <c r="G2" s="148"/>
      <c r="H2" s="148"/>
      <c r="I2" s="148"/>
      <c r="J2" s="57"/>
      <c r="K2" s="57"/>
      <c r="L2" s="57"/>
      <c r="M2" s="57"/>
      <c r="N2" s="57"/>
      <c r="O2" s="57"/>
    </row>
    <row r="3" spans="1:20" ht="26" customHeight="1" x14ac:dyDescent="0.2">
      <c r="A3" s="29"/>
      <c r="B3" s="29"/>
      <c r="C3" s="41" t="s">
        <v>73</v>
      </c>
      <c r="D3" s="40" t="s">
        <v>74</v>
      </c>
      <c r="E3" s="41" t="s">
        <v>75</v>
      </c>
      <c r="F3" s="40" t="s">
        <v>76</v>
      </c>
      <c r="G3" s="41" t="s">
        <v>77</v>
      </c>
      <c r="H3" s="40" t="s">
        <v>78</v>
      </c>
      <c r="I3" s="41" t="s">
        <v>79</v>
      </c>
      <c r="J3" s="40" t="s">
        <v>80</v>
      </c>
      <c r="K3" s="41" t="s">
        <v>81</v>
      </c>
      <c r="L3" s="40" t="s">
        <v>82</v>
      </c>
      <c r="M3" s="41" t="s">
        <v>83</v>
      </c>
      <c r="N3" s="46" t="s">
        <v>84</v>
      </c>
      <c r="O3" s="42" t="s">
        <v>102</v>
      </c>
      <c r="T3" s="4"/>
    </row>
    <row r="4" spans="1:20" ht="25" customHeight="1" x14ac:dyDescent="0.2">
      <c r="A4" s="31" t="s">
        <v>91</v>
      </c>
      <c r="B4" s="32"/>
      <c r="C4" s="33">
        <f>SUM(C5:C15)+'Expenses and revenues'!D71</f>
        <v>0</v>
      </c>
      <c r="D4" s="33">
        <f>SUM(D5:D15)+'Expenses and revenues'!E71</f>
        <v>0</v>
      </c>
      <c r="E4" s="33">
        <f>SUM(E5:E15)+'Expenses and revenues'!F71</f>
        <v>0</v>
      </c>
      <c r="F4" s="33">
        <f>SUM(F5:F15)+'Expenses and revenues'!G71</f>
        <v>0</v>
      </c>
      <c r="G4" s="33">
        <f>SUM(G5:G15)+'Expenses and revenues'!H71</f>
        <v>0</v>
      </c>
      <c r="H4" s="33">
        <f>SUM(H5:H15)+'Expenses and revenues'!I71</f>
        <v>0</v>
      </c>
      <c r="I4" s="33">
        <f>SUM(I5:I15)+'Expenses and revenues'!J71</f>
        <v>0</v>
      </c>
      <c r="J4" s="33">
        <f>SUM(J5:J15)+'Expenses and revenues'!K71</f>
        <v>0</v>
      </c>
      <c r="K4" s="33">
        <f>SUM(K5:K15)+'Expenses and revenues'!L71</f>
        <v>0</v>
      </c>
      <c r="L4" s="33">
        <f>SUM(L5:L15)+'Expenses and revenues'!M71</f>
        <v>0</v>
      </c>
      <c r="M4" s="33">
        <f>SUM(M5:M15)+'Expenses and revenues'!N71</f>
        <v>0</v>
      </c>
      <c r="N4" s="47">
        <f>SUM(N5:N15)+'Expenses and revenues'!O71</f>
        <v>0</v>
      </c>
      <c r="O4" s="43">
        <f>SUM(C4:N4)</f>
        <v>0</v>
      </c>
      <c r="R4" s="2"/>
      <c r="T4" s="6"/>
    </row>
    <row r="5" spans="1:20" ht="25" customHeight="1" outlineLevel="1" x14ac:dyDescent="0.2">
      <c r="A5" s="30" t="s">
        <v>92</v>
      </c>
      <c r="B5" s="30">
        <f>'Expenses and revenues'!C55</f>
        <v>0</v>
      </c>
      <c r="C5" s="34">
        <f>IF('Expenses and revenues'!$G$55='Valikkojen sisällöt'!$B$2,'Expenses and revenues'!$F$55*'Expenses and revenues'!$D$55*(1+$P$5),('Expenses and revenues'!$F$55*'Expenses and revenues'!$D$55)/12*(1+$P$5))</f>
        <v>0</v>
      </c>
      <c r="D5" s="35">
        <f>IF('Expenses and revenues'!$G$55='Valikkojen sisällöt'!$B$2,'Expenses and revenues'!$F$55*'Expenses and revenues'!$D$55*(1+$P$5),('Expenses and revenues'!$F$55*'Expenses and revenues'!$D$55)/12*(1+$P$5))</f>
        <v>0</v>
      </c>
      <c r="E5" s="34">
        <f>IF('Expenses and revenues'!$G$55='Valikkojen sisällöt'!$B$2,'Expenses and revenues'!$F$55*'Expenses and revenues'!$D$55*(1+$P$5),('Expenses and revenues'!$F$55*'Expenses and revenues'!$D$55)/12*(1+$P$5))</f>
        <v>0</v>
      </c>
      <c r="F5" s="35">
        <f>IF('Expenses and revenues'!$G$55='Valikkojen sisällöt'!$B$2,'Expenses and revenues'!$F$55*'Expenses and revenues'!$D$55*(1+$P$5),('Expenses and revenues'!$F$55*'Expenses and revenues'!$D$55)/12*(1+$P$5))</f>
        <v>0</v>
      </c>
      <c r="G5" s="34">
        <f>IF('Expenses and revenues'!$G$55='Valikkojen sisällöt'!$B$2,'Expenses and revenues'!$F$55*'Expenses and revenues'!$D$55*(1+$P$5),('Expenses and revenues'!$F$55*'Expenses and revenues'!$D$55)/12*(1+$P$5))</f>
        <v>0</v>
      </c>
      <c r="H5" s="35">
        <f>IF('Expenses and revenues'!$G$55='Valikkojen sisällöt'!$B$2,'Expenses and revenues'!$F$55*'Expenses and revenues'!$D$55*(1+$P$5),('Expenses and revenues'!$F$55*'Expenses and revenues'!$D$55)/12*(1+$P$5))</f>
        <v>0</v>
      </c>
      <c r="I5" s="34">
        <f>IF('Expenses and revenues'!$G$55='Valikkojen sisällöt'!$B$2,'Expenses and revenues'!$F$55*'Expenses and revenues'!$D$55*(1+$P$5),('Expenses and revenues'!$F$55*'Expenses and revenues'!$D$55)/12*(1+$P$5))</f>
        <v>0</v>
      </c>
      <c r="J5" s="35">
        <f>IF('Expenses and revenues'!$G$55='Valikkojen sisällöt'!$B$2,'Expenses and revenues'!$F$55*'Expenses and revenues'!$D$55*(1+$P$5),('Expenses and revenues'!$F$55*'Expenses and revenues'!$D$55)/12*(1+$P$5))</f>
        <v>0</v>
      </c>
      <c r="K5" s="34">
        <f>IF('Expenses and revenues'!$G$55='Valikkojen sisällöt'!$B$2,'Expenses and revenues'!$F$55*'Expenses and revenues'!$D$55*(1+$P$5),('Expenses and revenues'!$F$55*'Expenses and revenues'!$D$55)/12*(1+$P$5))</f>
        <v>0</v>
      </c>
      <c r="L5" s="35">
        <f>IF('Expenses and revenues'!$G$55='Valikkojen sisällöt'!$B$2,'Expenses and revenues'!$F$55*'Expenses and revenues'!$D$55*(1+$P$5),('Expenses and revenues'!$F$55*'Expenses and revenues'!$D$55)/12*(1+$P$5))</f>
        <v>0</v>
      </c>
      <c r="M5" s="34">
        <f>IF('Expenses and revenues'!$G$55='Valikkojen sisällöt'!$B$2,'Expenses and revenues'!$F$55*'Expenses and revenues'!$D$55*(1+$P$5),('Expenses and revenues'!$F$55*'Expenses and revenues'!$D$55)/12*(1+$P$5))</f>
        <v>0</v>
      </c>
      <c r="N5" s="48">
        <f>IF('Expenses and revenues'!$G$55='Valikkojen sisällöt'!$B$2,'Expenses and revenues'!$F$55*'Expenses and revenues'!$D$55*(1+$P$5),('Expenses and revenues'!$F$55*'Expenses and revenues'!$D$55)/12*(1+$P$5))</f>
        <v>0</v>
      </c>
      <c r="O5" s="45">
        <f t="shared" ref="O5:O15" si="0">SUM(C5:N5)</f>
        <v>0</v>
      </c>
      <c r="P5" s="128">
        <v>0</v>
      </c>
      <c r="Q5" s="57"/>
      <c r="R5" s="57"/>
      <c r="S5" s="57"/>
      <c r="T5" s="4"/>
    </row>
    <row r="6" spans="1:20" ht="25" customHeight="1" outlineLevel="1" x14ac:dyDescent="0.2">
      <c r="A6" s="39" t="s">
        <v>93</v>
      </c>
      <c r="B6" s="39">
        <f>'Expenses and revenues'!C56</f>
        <v>0</v>
      </c>
      <c r="C6" s="38">
        <f>IF('Expenses and revenues'!$G56='Valikkojen sisällöt'!$B$2,'Expenses and revenues'!$F56*'Expenses and revenues'!$D56*(1+$P6),('Expenses and revenues'!$F56*'Expenses and revenues'!$D56)/12*(1+$P6))</f>
        <v>0</v>
      </c>
      <c r="D6" s="38">
        <f>IF('Expenses and revenues'!$G56='Valikkojen sisällöt'!$B$2,'Expenses and revenues'!$F56*'Expenses and revenues'!$D56*(1+$P6),('Expenses and revenues'!$F56*'Expenses and revenues'!$D56)/12*(1+$P6))</f>
        <v>0</v>
      </c>
      <c r="E6" s="38">
        <f>IF('Expenses and revenues'!$G56='Valikkojen sisällöt'!$B$2,'Expenses and revenues'!$F56*'Expenses and revenues'!$D56*(1+$P6),('Expenses and revenues'!$F56*'Expenses and revenues'!$D56)/12*(1+$P6))</f>
        <v>0</v>
      </c>
      <c r="F6" s="38">
        <f>IF('Expenses and revenues'!$G56='Valikkojen sisällöt'!$B$2,'Expenses and revenues'!$F56*'Expenses and revenues'!$D56*(1+$P6),('Expenses and revenues'!$F56*'Expenses and revenues'!$D56)/12*(1+$P6))</f>
        <v>0</v>
      </c>
      <c r="G6" s="38">
        <f>IF('Expenses and revenues'!$G56='Valikkojen sisällöt'!$B$2,'Expenses and revenues'!$F56*'Expenses and revenues'!$D56*(1+$P6),('Expenses and revenues'!$F56*'Expenses and revenues'!$D56)/12*(1+$P6))</f>
        <v>0</v>
      </c>
      <c r="H6" s="38">
        <f>IF('Expenses and revenues'!$G56='Valikkojen sisällöt'!$B$2,'Expenses and revenues'!$F56*'Expenses and revenues'!$D56*(1+$P6),('Expenses and revenues'!$F56*'Expenses and revenues'!$D56)/12*(1+$P6))</f>
        <v>0</v>
      </c>
      <c r="I6" s="38">
        <f>IF('Expenses and revenues'!$G56='Valikkojen sisällöt'!$B$2,'Expenses and revenues'!$F56*'Expenses and revenues'!$D56*(1+$P6),('Expenses and revenues'!$F56*'Expenses and revenues'!$D56)/12*(1+$P6))</f>
        <v>0</v>
      </c>
      <c r="J6" s="38">
        <f>IF('Expenses and revenues'!$G56='Valikkojen sisällöt'!$B$2,'Expenses and revenues'!$F56*'Expenses and revenues'!$D56*(1+$P6),('Expenses and revenues'!$F56*'Expenses and revenues'!$D56)/12*(1+$P6))</f>
        <v>0</v>
      </c>
      <c r="K6" s="38">
        <f>IF('Expenses and revenues'!$G56='Valikkojen sisällöt'!$B$2,'Expenses and revenues'!$F56*'Expenses and revenues'!$D56*(1+$P6),('Expenses and revenues'!$F56*'Expenses and revenues'!$D56)/12*(1+$P6))</f>
        <v>0</v>
      </c>
      <c r="L6" s="38">
        <f>IF('Expenses and revenues'!$G56='Valikkojen sisällöt'!$B$2,'Expenses and revenues'!$F56*'Expenses and revenues'!$D56*(1+$P6),('Expenses and revenues'!$F56*'Expenses and revenues'!$D56)/12*(1+$P6))</f>
        <v>0</v>
      </c>
      <c r="M6" s="38">
        <f>IF('Expenses and revenues'!$G56='Valikkojen sisällöt'!$B$2,'Expenses and revenues'!$F56*'Expenses and revenues'!$D56*(1+$P6),('Expenses and revenues'!$F56*'Expenses and revenues'!$D56)/12*(1+$P6))</f>
        <v>0</v>
      </c>
      <c r="N6" s="49">
        <f>IF('Expenses and revenues'!$G56='Valikkojen sisällöt'!$B$2,'Expenses and revenues'!$F56*'Expenses and revenues'!$D56*(1+$P6),('Expenses and revenues'!$F56*'Expenses and revenues'!$D56)/12*(1+$P6))</f>
        <v>0</v>
      </c>
      <c r="O6" s="44">
        <f t="shared" si="0"/>
        <v>0</v>
      </c>
      <c r="P6" s="128">
        <v>0</v>
      </c>
      <c r="Q6" s="57"/>
      <c r="R6" s="57"/>
      <c r="S6" s="57"/>
      <c r="T6" s="4"/>
    </row>
    <row r="7" spans="1:20" ht="25" customHeight="1" outlineLevel="1" x14ac:dyDescent="0.2">
      <c r="A7" s="30" t="s">
        <v>94</v>
      </c>
      <c r="B7" s="30">
        <f>'Expenses and revenues'!C57</f>
        <v>0</v>
      </c>
      <c r="C7" s="34">
        <f>IF('Expenses and revenues'!$G57='Valikkojen sisällöt'!$B$2,'Expenses and revenues'!$F57*'Expenses and revenues'!$D57*(1+$P7),('Expenses and revenues'!$F57*'Expenses and revenues'!$D57)/12*(1+$P7))</f>
        <v>0</v>
      </c>
      <c r="D7" s="35">
        <f>IF('Expenses and revenues'!$G57='Valikkojen sisällöt'!$B$2,'Expenses and revenues'!$F57*'Expenses and revenues'!$D57*(1+$P7),('Expenses and revenues'!$F57*'Expenses and revenues'!$D57)/12*(1+$P7))</f>
        <v>0</v>
      </c>
      <c r="E7" s="34">
        <f>IF('Expenses and revenues'!$G57='Valikkojen sisällöt'!$B$2,'Expenses and revenues'!$F57*'Expenses and revenues'!$D57*(1+$P7),('Expenses and revenues'!$F57*'Expenses and revenues'!$D57)/12*(1+$P7))</f>
        <v>0</v>
      </c>
      <c r="F7" s="35">
        <f>IF('Expenses and revenues'!$G57='Valikkojen sisällöt'!$B$2,'Expenses and revenues'!$F57*'Expenses and revenues'!$D57*(1+$P7),('Expenses and revenues'!$F57*'Expenses and revenues'!$D57)/12*(1+$P7))</f>
        <v>0</v>
      </c>
      <c r="G7" s="34">
        <f>IF('Expenses and revenues'!$G57='Valikkojen sisällöt'!$B$2,'Expenses and revenues'!$F57*'Expenses and revenues'!$D57*(1+$P7),('Expenses and revenues'!$F57*'Expenses and revenues'!$D57)/12*(1+$P7))</f>
        <v>0</v>
      </c>
      <c r="H7" s="35">
        <f>IF('Expenses and revenues'!$G57='Valikkojen sisällöt'!$B$2,'Expenses and revenues'!$F57*'Expenses and revenues'!$D57*(1+$P7),('Expenses and revenues'!$F57*'Expenses and revenues'!$D57)/12*(1+$P7))</f>
        <v>0</v>
      </c>
      <c r="I7" s="34">
        <f>IF('Expenses and revenues'!$G57='Valikkojen sisällöt'!$B$2,'Expenses and revenues'!$F57*'Expenses and revenues'!$D57*(1+$P7),('Expenses and revenues'!$F57*'Expenses and revenues'!$D57)/12*(1+$P7))</f>
        <v>0</v>
      </c>
      <c r="J7" s="35">
        <f>IF('Expenses and revenues'!$G57='Valikkojen sisällöt'!$B$2,'Expenses and revenues'!$F57*'Expenses and revenues'!$D57*(1+$P7),('Expenses and revenues'!$F57*'Expenses and revenues'!$D57)/12*(1+$P7))</f>
        <v>0</v>
      </c>
      <c r="K7" s="34">
        <f>IF('Expenses and revenues'!$G57='Valikkojen sisällöt'!$B$2,'Expenses and revenues'!$F57*'Expenses and revenues'!$D57*(1+$P7),('Expenses and revenues'!$F57*'Expenses and revenues'!$D57)/12*(1+$P7))</f>
        <v>0</v>
      </c>
      <c r="L7" s="35">
        <f>IF('Expenses and revenues'!$G57='Valikkojen sisällöt'!$B$2,'Expenses and revenues'!$F57*'Expenses and revenues'!$D57*(1+$P7),('Expenses and revenues'!$F57*'Expenses and revenues'!$D57)/12*(1+$P7))</f>
        <v>0</v>
      </c>
      <c r="M7" s="34">
        <f>IF('Expenses and revenues'!$G57='Valikkojen sisällöt'!$B$2,'Expenses and revenues'!$F57*'Expenses and revenues'!$D57*(1+$P7),('Expenses and revenues'!$F57*'Expenses and revenues'!$D57)/12*(1+$P7))</f>
        <v>0</v>
      </c>
      <c r="N7" s="48">
        <f>IF('Expenses and revenues'!$G57='Valikkojen sisällöt'!$B$2,'Expenses and revenues'!$F57*'Expenses and revenues'!$D57*(1+$P7),('Expenses and revenues'!$F57*'Expenses and revenues'!$D57)/12*(1+$P7))</f>
        <v>0</v>
      </c>
      <c r="O7" s="45">
        <f t="shared" si="0"/>
        <v>0</v>
      </c>
      <c r="P7" s="128">
        <v>0</v>
      </c>
      <c r="Q7" s="57"/>
      <c r="R7" s="57"/>
      <c r="S7" s="57"/>
      <c r="T7" s="4"/>
    </row>
    <row r="8" spans="1:20" ht="25" customHeight="1" outlineLevel="1" x14ac:dyDescent="0.2">
      <c r="A8" s="39" t="s">
        <v>95</v>
      </c>
      <c r="B8" s="39">
        <f>'Expenses and revenues'!C58</f>
        <v>0</v>
      </c>
      <c r="C8" s="38">
        <f>IF('Expenses and revenues'!$G58='Valikkojen sisällöt'!$B$2,'Expenses and revenues'!$F58*'Expenses and revenues'!$D58*(1+$P8),('Expenses and revenues'!$F58*'Expenses and revenues'!$D58)/12*(1+$P8))</f>
        <v>0</v>
      </c>
      <c r="D8" s="38">
        <f>IF('Expenses and revenues'!$G58='Valikkojen sisällöt'!$B$2,'Expenses and revenues'!$F58*'Expenses and revenues'!$D58*(1+$P8),('Expenses and revenues'!$F58*'Expenses and revenues'!$D58)/12*(1+$P8))</f>
        <v>0</v>
      </c>
      <c r="E8" s="38">
        <f>IF('Expenses and revenues'!$G58='Valikkojen sisällöt'!$B$2,'Expenses and revenues'!$F58*'Expenses and revenues'!$D58*(1+$P8),('Expenses and revenues'!$F58*'Expenses and revenues'!$D58)/12*(1+$P8))</f>
        <v>0</v>
      </c>
      <c r="F8" s="38">
        <f>IF('Expenses and revenues'!$G58='Valikkojen sisällöt'!$B$2,'Expenses and revenues'!$F58*'Expenses and revenues'!$D58*(1+$P8),('Expenses and revenues'!$F58*'Expenses and revenues'!$D58)/12*(1+$P8))</f>
        <v>0</v>
      </c>
      <c r="G8" s="38">
        <f>IF('Expenses and revenues'!$G58='Valikkojen sisällöt'!$B$2,'Expenses and revenues'!$F58*'Expenses and revenues'!$D58*(1+$P8),('Expenses and revenues'!$F58*'Expenses and revenues'!$D58)/12*(1+$P8))</f>
        <v>0</v>
      </c>
      <c r="H8" s="38">
        <f>IF('Expenses and revenues'!$G58='Valikkojen sisällöt'!$B$2,'Expenses and revenues'!$F58*'Expenses and revenues'!$D58*(1+$P8),('Expenses and revenues'!$F58*'Expenses and revenues'!$D58)/12*(1+$P8))</f>
        <v>0</v>
      </c>
      <c r="I8" s="38">
        <f>IF('Expenses and revenues'!$G58='Valikkojen sisällöt'!$B$2,'Expenses and revenues'!$F58*'Expenses and revenues'!$D58*(1+$P8),('Expenses and revenues'!$F58*'Expenses and revenues'!$D58)/12*(1+$P8))</f>
        <v>0</v>
      </c>
      <c r="J8" s="38">
        <f>IF('Expenses and revenues'!$G58='Valikkojen sisällöt'!$B$2,'Expenses and revenues'!$F58*'Expenses and revenues'!$D58*(1+$P8),('Expenses and revenues'!$F58*'Expenses and revenues'!$D58)/12*(1+$P8))</f>
        <v>0</v>
      </c>
      <c r="K8" s="38">
        <f>IF('Expenses and revenues'!$G58='Valikkojen sisällöt'!$B$2,'Expenses and revenues'!$F58*'Expenses and revenues'!$D58*(1+$P8),('Expenses and revenues'!$F58*'Expenses and revenues'!$D58)/12*(1+$P8))</f>
        <v>0</v>
      </c>
      <c r="L8" s="38">
        <f>IF('Expenses and revenues'!$G58='Valikkojen sisällöt'!$B$2,'Expenses and revenues'!$F58*'Expenses and revenues'!$D58*(1+$P8),('Expenses and revenues'!$F58*'Expenses and revenues'!$D58)/12*(1+$P8))</f>
        <v>0</v>
      </c>
      <c r="M8" s="38">
        <f>IF('Expenses and revenues'!$G58='Valikkojen sisällöt'!$B$2,'Expenses and revenues'!$F58*'Expenses and revenues'!$D58*(1+$P8),('Expenses and revenues'!$F58*'Expenses and revenues'!$D58)/12*(1+$P8))</f>
        <v>0</v>
      </c>
      <c r="N8" s="49">
        <f>IF('Expenses and revenues'!$G58='Valikkojen sisällöt'!$B$2,'Expenses and revenues'!$F58*'Expenses and revenues'!$D58*(1+$P8),('Expenses and revenues'!$F58*'Expenses and revenues'!$D58)/12*(1+$P8))</f>
        <v>0</v>
      </c>
      <c r="O8" s="44">
        <f t="shared" si="0"/>
        <v>0</v>
      </c>
      <c r="P8" s="128">
        <v>0</v>
      </c>
      <c r="Q8" s="57"/>
      <c r="R8" s="57"/>
      <c r="S8" s="57"/>
      <c r="T8" s="4"/>
    </row>
    <row r="9" spans="1:20" ht="25" customHeight="1" outlineLevel="1" x14ac:dyDescent="0.2">
      <c r="A9" s="30" t="s">
        <v>96</v>
      </c>
      <c r="B9" s="30">
        <f>'Expenses and revenues'!C59</f>
        <v>0</v>
      </c>
      <c r="C9" s="34">
        <f>IF('Expenses and revenues'!$G59='Valikkojen sisällöt'!$B$2,'Expenses and revenues'!$F59*'Expenses and revenues'!$D59*(1+$P9),('Expenses and revenues'!$F59*'Expenses and revenues'!$D59)/12*(1+$P9))</f>
        <v>0</v>
      </c>
      <c r="D9" s="35">
        <f>IF('Expenses and revenues'!$G59='Valikkojen sisällöt'!$B$2,'Expenses and revenues'!$F59*'Expenses and revenues'!$D59*(1+$P9),('Expenses and revenues'!$F59*'Expenses and revenues'!$D59)/12*(1+$P9))</f>
        <v>0</v>
      </c>
      <c r="E9" s="34">
        <f>IF('Expenses and revenues'!$G59='Valikkojen sisällöt'!$B$2,'Expenses and revenues'!$F59*'Expenses and revenues'!$D59*(1+$P9),('Expenses and revenues'!$F59*'Expenses and revenues'!$D59)/12*(1+$P9))</f>
        <v>0</v>
      </c>
      <c r="F9" s="35">
        <f>IF('Expenses and revenues'!$G59='Valikkojen sisällöt'!$B$2,'Expenses and revenues'!$F59*'Expenses and revenues'!$D59*(1+$P9),('Expenses and revenues'!$F59*'Expenses and revenues'!$D59)/12*(1+$P9))</f>
        <v>0</v>
      </c>
      <c r="G9" s="34">
        <f>IF('Expenses and revenues'!$G59='Valikkojen sisällöt'!$B$2,'Expenses and revenues'!$F59*'Expenses and revenues'!$D59*(1+$P9),('Expenses and revenues'!$F59*'Expenses and revenues'!$D59)/12*(1+$P9))</f>
        <v>0</v>
      </c>
      <c r="H9" s="35">
        <f>IF('Expenses and revenues'!$G59='Valikkojen sisällöt'!$B$2,'Expenses and revenues'!$F59*'Expenses and revenues'!$D59*(1+$P9),('Expenses and revenues'!$F59*'Expenses and revenues'!$D59)/12*(1+$P9))</f>
        <v>0</v>
      </c>
      <c r="I9" s="34">
        <f>IF('Expenses and revenues'!$G59='Valikkojen sisällöt'!$B$2,'Expenses and revenues'!$F59*'Expenses and revenues'!$D59*(1+$P9),('Expenses and revenues'!$F59*'Expenses and revenues'!$D59)/12*(1+$P9))</f>
        <v>0</v>
      </c>
      <c r="J9" s="35">
        <f>IF('Expenses and revenues'!$G59='Valikkojen sisällöt'!$B$2,'Expenses and revenues'!$F59*'Expenses and revenues'!$D59*(1+$P9),('Expenses and revenues'!$F59*'Expenses and revenues'!$D59)/12*(1+$P9))</f>
        <v>0</v>
      </c>
      <c r="K9" s="34">
        <f>IF('Expenses and revenues'!$G59='Valikkojen sisällöt'!$B$2,'Expenses and revenues'!$F59*'Expenses and revenues'!$D59*(1+$P9),('Expenses and revenues'!$F59*'Expenses and revenues'!$D59)/12*(1+$P9))</f>
        <v>0</v>
      </c>
      <c r="L9" s="35">
        <f>IF('Expenses and revenues'!$G59='Valikkojen sisällöt'!$B$2,'Expenses and revenues'!$F59*'Expenses and revenues'!$D59*(1+$P9),('Expenses and revenues'!$F59*'Expenses and revenues'!$D59)/12*(1+$P9))</f>
        <v>0</v>
      </c>
      <c r="M9" s="34">
        <f>IF('Expenses and revenues'!$G59='Valikkojen sisällöt'!$B$2,'Expenses and revenues'!$F59*'Expenses and revenues'!$D59*(1+$P9),('Expenses and revenues'!$F59*'Expenses and revenues'!$D59)/12*(1+$P9))</f>
        <v>0</v>
      </c>
      <c r="N9" s="48">
        <f>IF('Expenses and revenues'!$G59='Valikkojen sisällöt'!$B$2,'Expenses and revenues'!$F59*'Expenses and revenues'!$D59*(1+$P9),('Expenses and revenues'!$F59*'Expenses and revenues'!$D59)/12*(1+$P9))</f>
        <v>0</v>
      </c>
      <c r="O9" s="45">
        <f t="shared" si="0"/>
        <v>0</v>
      </c>
      <c r="P9" s="128">
        <v>0</v>
      </c>
      <c r="Q9" s="57"/>
      <c r="R9" s="57"/>
      <c r="S9" s="57"/>
      <c r="T9" s="4"/>
    </row>
    <row r="10" spans="1:20" ht="25" customHeight="1" outlineLevel="1" x14ac:dyDescent="0.2">
      <c r="A10" s="39" t="s">
        <v>97</v>
      </c>
      <c r="B10" s="39">
        <f>'Expenses and revenues'!C60</f>
        <v>0</v>
      </c>
      <c r="C10" s="38">
        <f>IF('Expenses and revenues'!$G60='Valikkojen sisällöt'!$B$2,'Expenses and revenues'!$F60*'Expenses and revenues'!$D60*(1+$P10),('Expenses and revenues'!$F60*'Expenses and revenues'!$D60)/12*(1+$P10))</f>
        <v>0</v>
      </c>
      <c r="D10" s="38">
        <f>IF('Expenses and revenues'!$G60='Valikkojen sisällöt'!$B$2,'Expenses and revenues'!$F60*'Expenses and revenues'!$D60*(1+$P10),('Expenses and revenues'!$F60*'Expenses and revenues'!$D60)/12*(1+$P10))</f>
        <v>0</v>
      </c>
      <c r="E10" s="38">
        <f>IF('Expenses and revenues'!$G60='Valikkojen sisällöt'!$B$2,'Expenses and revenues'!$F60*'Expenses and revenues'!$D60*(1+$P10),('Expenses and revenues'!$F60*'Expenses and revenues'!$D60)/12*(1+$P10))</f>
        <v>0</v>
      </c>
      <c r="F10" s="38">
        <f>IF('Expenses and revenues'!$G60='Valikkojen sisällöt'!$B$2,'Expenses and revenues'!$F60*'Expenses and revenues'!$D60*(1+$P10),('Expenses and revenues'!$F60*'Expenses and revenues'!$D60)/12*(1+$P10))</f>
        <v>0</v>
      </c>
      <c r="G10" s="38">
        <f>IF('Expenses and revenues'!$G60='Valikkojen sisällöt'!$B$2,'Expenses and revenues'!$F60*'Expenses and revenues'!$D60*(1+$P10),('Expenses and revenues'!$F60*'Expenses and revenues'!$D60)/12*(1+$P10))</f>
        <v>0</v>
      </c>
      <c r="H10" s="38">
        <f>IF('Expenses and revenues'!$G60='Valikkojen sisällöt'!$B$2,'Expenses and revenues'!$F60*'Expenses and revenues'!$D60*(1+$P10),('Expenses and revenues'!$F60*'Expenses and revenues'!$D60)/12*(1+$P10))</f>
        <v>0</v>
      </c>
      <c r="I10" s="38">
        <f>IF('Expenses and revenues'!$G60='Valikkojen sisällöt'!$B$2,'Expenses and revenues'!$F60*'Expenses and revenues'!$D60*(1+$P10),('Expenses and revenues'!$F60*'Expenses and revenues'!$D60)/12*(1+$P10))</f>
        <v>0</v>
      </c>
      <c r="J10" s="38">
        <f>IF('Expenses and revenues'!$G60='Valikkojen sisällöt'!$B$2,'Expenses and revenues'!$F60*'Expenses and revenues'!$D60*(1+$P10),('Expenses and revenues'!$F60*'Expenses and revenues'!$D60)/12*(1+$P10))</f>
        <v>0</v>
      </c>
      <c r="K10" s="38">
        <f>IF('Expenses and revenues'!$G60='Valikkojen sisällöt'!$B$2,'Expenses and revenues'!$F60*'Expenses and revenues'!$D60*(1+$P10),('Expenses and revenues'!$F60*'Expenses and revenues'!$D60)/12*(1+$P10))</f>
        <v>0</v>
      </c>
      <c r="L10" s="38">
        <f>IF('Expenses and revenues'!$G60='Valikkojen sisällöt'!$B$2,'Expenses and revenues'!$F60*'Expenses and revenues'!$D60*(1+$P10),('Expenses and revenues'!$F60*'Expenses and revenues'!$D60)/12*(1+$P10))</f>
        <v>0</v>
      </c>
      <c r="M10" s="38">
        <f>IF('Expenses and revenues'!$G60='Valikkojen sisällöt'!$B$2,'Expenses and revenues'!$F60*'Expenses and revenues'!$D60*(1+$P10),('Expenses and revenues'!$F60*'Expenses and revenues'!$D60)/12*(1+$P10))</f>
        <v>0</v>
      </c>
      <c r="N10" s="49">
        <f>IF('Expenses and revenues'!$G60='Valikkojen sisällöt'!$B$2,'Expenses and revenues'!$F60*'Expenses and revenues'!$D60*(1+$P10),('Expenses and revenues'!$F60*'Expenses and revenues'!$D60)/12*(1+$P10))</f>
        <v>0</v>
      </c>
      <c r="O10" s="44">
        <f t="shared" si="0"/>
        <v>0</v>
      </c>
      <c r="P10" s="128">
        <v>0</v>
      </c>
      <c r="Q10" s="57"/>
      <c r="R10" s="57"/>
      <c r="S10" s="57"/>
      <c r="T10" s="5"/>
    </row>
    <row r="11" spans="1:20" ht="25" customHeight="1" outlineLevel="1" x14ac:dyDescent="0.2">
      <c r="A11" s="30" t="s">
        <v>98</v>
      </c>
      <c r="B11" s="30">
        <f>'Expenses and revenues'!C61</f>
        <v>0</v>
      </c>
      <c r="C11" s="34">
        <f>IF('Expenses and revenues'!$G61='Valikkojen sisällöt'!$B$2,'Expenses and revenues'!$F61*'Expenses and revenues'!$D61*(1+$P11),('Expenses and revenues'!$F61*'Expenses and revenues'!$D61)/12*(1+$P11))</f>
        <v>0</v>
      </c>
      <c r="D11" s="35">
        <f>IF('Expenses and revenues'!$G61='Valikkojen sisällöt'!$B$2,'Expenses and revenues'!$F61*'Expenses and revenues'!$D61*(1+$P11),('Expenses and revenues'!$F61*'Expenses and revenues'!$D61)/12*(1+$P11))</f>
        <v>0</v>
      </c>
      <c r="E11" s="34">
        <f>IF('Expenses and revenues'!$G61='Valikkojen sisällöt'!$B$2,'Expenses and revenues'!$F61*'Expenses and revenues'!$D61*(1+$P11),('Expenses and revenues'!$F61*'Expenses and revenues'!$D61)/12*(1+$P11))</f>
        <v>0</v>
      </c>
      <c r="F11" s="35">
        <f>IF('Expenses and revenues'!$G61='Valikkojen sisällöt'!$B$2,'Expenses and revenues'!$F61*'Expenses and revenues'!$D61*(1+$P11),('Expenses and revenues'!$F61*'Expenses and revenues'!$D61)/12*(1+$P11))</f>
        <v>0</v>
      </c>
      <c r="G11" s="34">
        <f>IF('Expenses and revenues'!$G61='Valikkojen sisällöt'!$B$2,'Expenses and revenues'!$F61*'Expenses and revenues'!$D61*(1+$P11),('Expenses and revenues'!$F61*'Expenses and revenues'!$D61)/12*(1+$P11))</f>
        <v>0</v>
      </c>
      <c r="H11" s="35">
        <f>IF('Expenses and revenues'!$G61='Valikkojen sisällöt'!$B$2,'Expenses and revenues'!$F61*'Expenses and revenues'!$D61*(1+$P11),('Expenses and revenues'!$F61*'Expenses and revenues'!$D61)/12*(1+$P11))</f>
        <v>0</v>
      </c>
      <c r="I11" s="34">
        <f>IF('Expenses and revenues'!$G61='Valikkojen sisällöt'!$B$2,'Expenses and revenues'!$F61*'Expenses and revenues'!$D61*(1+$P11),('Expenses and revenues'!$F61*'Expenses and revenues'!$D61)/12*(1+$P11))</f>
        <v>0</v>
      </c>
      <c r="J11" s="35">
        <f>IF('Expenses and revenues'!$G61='Valikkojen sisällöt'!$B$2,'Expenses and revenues'!$F61*'Expenses and revenues'!$D61*(1+$P11),('Expenses and revenues'!$F61*'Expenses and revenues'!$D61)/12*(1+$P11))</f>
        <v>0</v>
      </c>
      <c r="K11" s="34">
        <f>IF('Expenses and revenues'!$G61='Valikkojen sisällöt'!$B$2,'Expenses and revenues'!$F61*'Expenses and revenues'!$D61*(1+$P11),('Expenses and revenues'!$F61*'Expenses and revenues'!$D61)/12*(1+$P11))</f>
        <v>0</v>
      </c>
      <c r="L11" s="35">
        <f>IF('Expenses and revenues'!$G61='Valikkojen sisällöt'!$B$2,'Expenses and revenues'!$F61*'Expenses and revenues'!$D61*(1+$P11),('Expenses and revenues'!$F61*'Expenses and revenues'!$D61)/12*(1+$P11))</f>
        <v>0</v>
      </c>
      <c r="M11" s="34">
        <f>IF('Expenses and revenues'!$G61='Valikkojen sisällöt'!$B$2,'Expenses and revenues'!$F61*'Expenses and revenues'!$D61*(1+$P11),('Expenses and revenues'!$F61*'Expenses and revenues'!$D61)/12*(1+$P11))</f>
        <v>0</v>
      </c>
      <c r="N11" s="48">
        <f>IF('Expenses and revenues'!$G61='Valikkojen sisällöt'!$B$2,'Expenses and revenues'!$F61*'Expenses and revenues'!$D61*(1+$P11),('Expenses and revenues'!$F61*'Expenses and revenues'!$D61)/12*(1+$P11))</f>
        <v>0</v>
      </c>
      <c r="O11" s="45">
        <f t="shared" si="0"/>
        <v>0</v>
      </c>
      <c r="P11" s="128">
        <v>0</v>
      </c>
      <c r="Q11" s="57"/>
      <c r="R11" s="57"/>
      <c r="S11" s="57"/>
      <c r="T11" s="4"/>
    </row>
    <row r="12" spans="1:20" ht="25" customHeight="1" outlineLevel="1" x14ac:dyDescent="0.2">
      <c r="A12" s="39" t="s">
        <v>99</v>
      </c>
      <c r="B12" s="39">
        <f>'Expenses and revenues'!C62</f>
        <v>0</v>
      </c>
      <c r="C12" s="38">
        <f>IF('Expenses and revenues'!$G62='Valikkojen sisällöt'!$B$2,'Expenses and revenues'!$F62*'Expenses and revenues'!$D62*(1+$P12),('Expenses and revenues'!$F62*'Expenses and revenues'!$D62)/12*(1+$P12))</f>
        <v>0</v>
      </c>
      <c r="D12" s="38">
        <f>IF('Expenses and revenues'!$G62='Valikkojen sisällöt'!$B$2,'Expenses and revenues'!$F62*'Expenses and revenues'!$D62*(1+$P12),('Expenses and revenues'!$F62*'Expenses and revenues'!$D62)/12*(1+$P12))</f>
        <v>0</v>
      </c>
      <c r="E12" s="38">
        <f>IF('Expenses and revenues'!$G62='Valikkojen sisällöt'!$B$2,'Expenses and revenues'!$F62*'Expenses and revenues'!$D62*(1+$P12),('Expenses and revenues'!$F62*'Expenses and revenues'!$D62)/12*(1+$P12))</f>
        <v>0</v>
      </c>
      <c r="F12" s="38">
        <f>IF('Expenses and revenues'!$G62='Valikkojen sisällöt'!$B$2,'Expenses and revenues'!$F62*'Expenses and revenues'!$D62*(1+$P12),('Expenses and revenues'!$F62*'Expenses and revenues'!$D62)/12*(1+$P12))</f>
        <v>0</v>
      </c>
      <c r="G12" s="38">
        <f>IF('Expenses and revenues'!$G62='Valikkojen sisällöt'!$B$2,'Expenses and revenues'!$F62*'Expenses and revenues'!$D62*(1+$P12),('Expenses and revenues'!$F62*'Expenses and revenues'!$D62)/12*(1+$P12))</f>
        <v>0</v>
      </c>
      <c r="H12" s="38">
        <f>IF('Expenses and revenues'!$G62='Valikkojen sisällöt'!$B$2,'Expenses and revenues'!$F62*'Expenses and revenues'!$D62*(1+$P12),('Expenses and revenues'!$F62*'Expenses and revenues'!$D62)/12*(1+$P12))</f>
        <v>0</v>
      </c>
      <c r="I12" s="38">
        <f>IF('Expenses and revenues'!$G62='Valikkojen sisällöt'!$B$2,'Expenses and revenues'!$F62*'Expenses and revenues'!$D62*(1+$P12),('Expenses and revenues'!$F62*'Expenses and revenues'!$D62)/12*(1+$P12))</f>
        <v>0</v>
      </c>
      <c r="J12" s="38">
        <f>IF('Expenses and revenues'!$G62='Valikkojen sisällöt'!$B$2,'Expenses and revenues'!$F62*'Expenses and revenues'!$D62*(1+$P12),('Expenses and revenues'!$F62*'Expenses and revenues'!$D62)/12*(1+$P12))</f>
        <v>0</v>
      </c>
      <c r="K12" s="38">
        <f>IF('Expenses and revenues'!$G62='Valikkojen sisällöt'!$B$2,'Expenses and revenues'!$F62*'Expenses and revenues'!$D62*(1+$P12),('Expenses and revenues'!$F62*'Expenses and revenues'!$D62)/12*(1+$P12))</f>
        <v>0</v>
      </c>
      <c r="L12" s="38">
        <f>IF('Expenses and revenues'!$G62='Valikkojen sisällöt'!$B$2,'Expenses and revenues'!$F62*'Expenses and revenues'!$D62*(1+$P12),('Expenses and revenues'!$F62*'Expenses and revenues'!$D62)/12*(1+$P12))</f>
        <v>0</v>
      </c>
      <c r="M12" s="38">
        <f>IF('Expenses and revenues'!$G62='Valikkojen sisällöt'!$B$2,'Expenses and revenues'!$F62*'Expenses and revenues'!$D62*(1+$P12),('Expenses and revenues'!$F62*'Expenses and revenues'!$D62)/12*(1+$P12))</f>
        <v>0</v>
      </c>
      <c r="N12" s="49">
        <f>IF('Expenses and revenues'!$G62='Valikkojen sisällöt'!$B$2,'Expenses and revenues'!$F62*'Expenses and revenues'!$D62*(1+$P12),('Expenses and revenues'!$F62*'Expenses and revenues'!$D62)/12*(1+$P12))</f>
        <v>0</v>
      </c>
      <c r="O12" s="44">
        <f t="shared" si="0"/>
        <v>0</v>
      </c>
      <c r="P12" s="128">
        <v>0</v>
      </c>
      <c r="T12" s="4"/>
    </row>
    <row r="13" spans="1:20" ht="25" customHeight="1" outlineLevel="1" x14ac:dyDescent="0.2">
      <c r="A13" s="30" t="s">
        <v>100</v>
      </c>
      <c r="B13" s="30">
        <f>'Expenses and revenues'!C63</f>
        <v>0</v>
      </c>
      <c r="C13" s="34">
        <f>IF('Expenses and revenues'!$G63='Valikkojen sisällöt'!$B$2,'Expenses and revenues'!$F63*'Expenses and revenues'!$D63*(1+$P13),('Expenses and revenues'!$F63*'Expenses and revenues'!$D63)/12*(1+$P13))</f>
        <v>0</v>
      </c>
      <c r="D13" s="35">
        <f>IF('Expenses and revenues'!$G63='Valikkojen sisällöt'!$B$2,'Expenses and revenues'!$F63*'Expenses and revenues'!$D63*(1+$P13),('Expenses and revenues'!$F63*'Expenses and revenues'!$D63)/12*(1+$P13))</f>
        <v>0</v>
      </c>
      <c r="E13" s="34">
        <f>IF('Expenses and revenues'!$G63='Valikkojen sisällöt'!$B$2,'Expenses and revenues'!$F63*'Expenses and revenues'!$D63*(1+$P13),('Expenses and revenues'!$F63*'Expenses and revenues'!$D63)/12*(1+$P13))</f>
        <v>0</v>
      </c>
      <c r="F13" s="35">
        <f>IF('Expenses and revenues'!$G63='Valikkojen sisällöt'!$B$2,'Expenses and revenues'!$F63*'Expenses and revenues'!$D63*(1+$P13),('Expenses and revenues'!$F63*'Expenses and revenues'!$D63)/12*(1+$P13))</f>
        <v>0</v>
      </c>
      <c r="G13" s="34">
        <f>IF('Expenses and revenues'!$G63='Valikkojen sisällöt'!$B$2,'Expenses and revenues'!$F63*'Expenses and revenues'!$D63*(1+$P13),('Expenses and revenues'!$F63*'Expenses and revenues'!$D63)/12*(1+$P13))</f>
        <v>0</v>
      </c>
      <c r="H13" s="35">
        <f>IF('Expenses and revenues'!$G63='Valikkojen sisällöt'!$B$2,'Expenses and revenues'!$F63*'Expenses and revenues'!$D63*(1+$P13),('Expenses and revenues'!$F63*'Expenses and revenues'!$D63)/12*(1+$P13))</f>
        <v>0</v>
      </c>
      <c r="I13" s="34">
        <f>IF('Expenses and revenues'!$G63='Valikkojen sisällöt'!$B$2,'Expenses and revenues'!$F63*'Expenses and revenues'!$D63*(1+$P13),('Expenses and revenues'!$F63*'Expenses and revenues'!$D63)/12*(1+$P13))</f>
        <v>0</v>
      </c>
      <c r="J13" s="35">
        <f>IF('Expenses and revenues'!$G63='Valikkojen sisällöt'!$B$2,'Expenses and revenues'!$F63*'Expenses and revenues'!$D63*(1+$P13),('Expenses and revenues'!$F63*'Expenses and revenues'!$D63)/12*(1+$P13))</f>
        <v>0</v>
      </c>
      <c r="K13" s="34">
        <f>IF('Expenses and revenues'!$G63='Valikkojen sisällöt'!$B$2,'Expenses and revenues'!$F63*'Expenses and revenues'!$D63*(1+$P13),('Expenses and revenues'!$F63*'Expenses and revenues'!$D63)/12*(1+$P13))</f>
        <v>0</v>
      </c>
      <c r="L13" s="35">
        <f>IF('Expenses and revenues'!$G63='Valikkojen sisällöt'!$B$2,'Expenses and revenues'!$F63*'Expenses and revenues'!$D63*(1+$P13),('Expenses and revenues'!$F63*'Expenses and revenues'!$D63)/12*(1+$P13))</f>
        <v>0</v>
      </c>
      <c r="M13" s="34">
        <f>IF('Expenses and revenues'!$G63='Valikkojen sisällöt'!$B$2,'Expenses and revenues'!$F63*'Expenses and revenues'!$D63*(1+$P13),('Expenses and revenues'!$F63*'Expenses and revenues'!$D63)/12*(1+$P13))</f>
        <v>0</v>
      </c>
      <c r="N13" s="48">
        <f>IF('Expenses and revenues'!$G63='Valikkojen sisällöt'!$B$2,'Expenses and revenues'!$F63*'Expenses and revenues'!$D63*(1+$P13),('Expenses and revenues'!$F63*'Expenses and revenues'!$D63)/12*(1+$P13))</f>
        <v>0</v>
      </c>
      <c r="O13" s="45">
        <f t="shared" si="0"/>
        <v>0</v>
      </c>
      <c r="P13" s="128">
        <v>0</v>
      </c>
      <c r="T13" s="4"/>
    </row>
    <row r="14" spans="1:20" ht="25" customHeight="1" outlineLevel="1" x14ac:dyDescent="0.2">
      <c r="A14" s="39" t="s">
        <v>101</v>
      </c>
      <c r="B14" s="39">
        <f>'Expenses and revenues'!C64</f>
        <v>0</v>
      </c>
      <c r="C14" s="38">
        <f>IF('Expenses and revenues'!$G64='Valikkojen sisällöt'!$B$2,'Expenses and revenues'!$F64*'Expenses and revenues'!$D64*(1+$P14),('Expenses and revenues'!$F64*'Expenses and revenues'!$D64)/12*(1+$P14))</f>
        <v>0</v>
      </c>
      <c r="D14" s="38">
        <f>IF('Expenses and revenues'!$G64='Valikkojen sisällöt'!$B$2,'Expenses and revenues'!$F64*'Expenses and revenues'!$D64*(1+$P14),('Expenses and revenues'!$F64*'Expenses and revenues'!$D64)/12*(1+$P14))</f>
        <v>0</v>
      </c>
      <c r="E14" s="38">
        <f>IF('Expenses and revenues'!$G64='Valikkojen sisällöt'!$B$2,'Expenses and revenues'!$F64*'Expenses and revenues'!$D64*(1+$P14),('Expenses and revenues'!$F64*'Expenses and revenues'!$D64)/12*(1+$P14))</f>
        <v>0</v>
      </c>
      <c r="F14" s="38">
        <f>IF('Expenses and revenues'!$G64='Valikkojen sisällöt'!$B$2,'Expenses and revenues'!$F64*'Expenses and revenues'!$D64*(1+$P14),('Expenses and revenues'!$F64*'Expenses and revenues'!$D64)/12*(1+$P14))</f>
        <v>0</v>
      </c>
      <c r="G14" s="38">
        <f>IF('Expenses and revenues'!$G64='Valikkojen sisällöt'!$B$2,'Expenses and revenues'!$F64*'Expenses and revenues'!$D64*(1+$P14),('Expenses and revenues'!$F64*'Expenses and revenues'!$D64)/12*(1+$P14))</f>
        <v>0</v>
      </c>
      <c r="H14" s="38">
        <f>IF('Expenses and revenues'!$G64='Valikkojen sisällöt'!$B$2,'Expenses and revenues'!$F64*'Expenses and revenues'!$D64*(1+$P14),('Expenses and revenues'!$F64*'Expenses and revenues'!$D64)/12*(1+$P14))</f>
        <v>0</v>
      </c>
      <c r="I14" s="38">
        <f>IF('Expenses and revenues'!$G64='Valikkojen sisällöt'!$B$2,'Expenses and revenues'!$F64*'Expenses and revenues'!$D64*(1+$P14),('Expenses and revenues'!$F64*'Expenses and revenues'!$D64)/12*(1+$P14))</f>
        <v>0</v>
      </c>
      <c r="J14" s="38">
        <f>IF('Expenses and revenues'!$G64='Valikkojen sisällöt'!$B$2,'Expenses and revenues'!$F64*'Expenses and revenues'!$D64*(1+$P14),('Expenses and revenues'!$F64*'Expenses and revenues'!$D64)/12*(1+$P14))</f>
        <v>0</v>
      </c>
      <c r="K14" s="38">
        <f>IF('Expenses and revenues'!$G64='Valikkojen sisällöt'!$B$2,'Expenses and revenues'!$F64*'Expenses and revenues'!$D64*(1+$P14),('Expenses and revenues'!$F64*'Expenses and revenues'!$D64)/12*(1+$P14))</f>
        <v>0</v>
      </c>
      <c r="L14" s="38">
        <f>IF('Expenses and revenues'!$G64='Valikkojen sisällöt'!$B$2,'Expenses and revenues'!$F64*'Expenses and revenues'!$D64*(1+$P14),('Expenses and revenues'!$F64*'Expenses and revenues'!$D64)/12*(1+$P14))</f>
        <v>0</v>
      </c>
      <c r="M14" s="38">
        <f>IF('Expenses and revenues'!$G64='Valikkojen sisällöt'!$B$2,'Expenses and revenues'!$F64*'Expenses and revenues'!$D64*(1+$P14),('Expenses and revenues'!$F64*'Expenses and revenues'!$D64)/12*(1+$P14))</f>
        <v>0</v>
      </c>
      <c r="N14" s="49">
        <f>IF('Expenses and revenues'!$G64='Valikkojen sisällöt'!$B$2,'Expenses and revenues'!$F64*'Expenses and revenues'!$D64*(1+$P14),('Expenses and revenues'!$F64*'Expenses and revenues'!$D64)/12*(1+$P14))</f>
        <v>0</v>
      </c>
      <c r="O14" s="44">
        <f t="shared" si="0"/>
        <v>0</v>
      </c>
      <c r="P14" s="128">
        <v>0</v>
      </c>
      <c r="T14" s="4"/>
    </row>
    <row r="15" spans="1:20" ht="25" customHeight="1" outlineLevel="1" x14ac:dyDescent="0.2">
      <c r="A15" s="30"/>
      <c r="B15" s="30" t="s">
        <v>123</v>
      </c>
      <c r="C15" s="34">
        <f>'Expenses and revenues'!$D71*(1+$P$15)</f>
        <v>0</v>
      </c>
      <c r="D15" s="34">
        <f>'Expenses and revenues'!$D72*(1+$P$15)</f>
        <v>0</v>
      </c>
      <c r="E15" s="34">
        <f>'Expenses and revenues'!$D73*(1+$P$15)</f>
        <v>0</v>
      </c>
      <c r="F15" s="34">
        <f>'Expenses and revenues'!$D74*(1+$P$15)</f>
        <v>0</v>
      </c>
      <c r="G15" s="34">
        <f>'Expenses and revenues'!$D75*(1+$P$15)</f>
        <v>0</v>
      </c>
      <c r="H15" s="34">
        <f>'Expenses and revenues'!$D76*(1+$P$15)</f>
        <v>0</v>
      </c>
      <c r="I15" s="34">
        <f>'Expenses and revenues'!$D77*(1+$P$15)</f>
        <v>0</v>
      </c>
      <c r="J15" s="34">
        <f>'Expenses and revenues'!$D78*(1+$P$15)</f>
        <v>0</v>
      </c>
      <c r="K15" s="34">
        <f>'Expenses and revenues'!$D79*(1+$P$15)</f>
        <v>0</v>
      </c>
      <c r="L15" s="34">
        <f>'Expenses and revenues'!$D80*(1+$P$15)</f>
        <v>0</v>
      </c>
      <c r="M15" s="34">
        <f>'Expenses and revenues'!$D81*(1+$P$15)</f>
        <v>0</v>
      </c>
      <c r="N15" s="48">
        <f>'Expenses and revenues'!$D82*(1+$P$15)</f>
        <v>0</v>
      </c>
      <c r="O15" s="45">
        <f t="shared" si="0"/>
        <v>0</v>
      </c>
      <c r="P15" s="128">
        <v>0</v>
      </c>
      <c r="T15" s="4"/>
    </row>
    <row r="16" spans="1:20" ht="25" customHeight="1" x14ac:dyDescent="0.2">
      <c r="A16" s="31" t="s">
        <v>103</v>
      </c>
      <c r="B16" s="32"/>
      <c r="C16" s="33">
        <f>C17+C24+C34+C41+C56</f>
        <v>0</v>
      </c>
      <c r="D16" s="33">
        <f t="shared" ref="D16:N16" si="1">D17+D24+D34+D41+D56</f>
        <v>0</v>
      </c>
      <c r="E16" s="33">
        <f t="shared" si="1"/>
        <v>0</v>
      </c>
      <c r="F16" s="33">
        <f t="shared" si="1"/>
        <v>0</v>
      </c>
      <c r="G16" s="33">
        <f t="shared" si="1"/>
        <v>0</v>
      </c>
      <c r="H16" s="33">
        <f t="shared" si="1"/>
        <v>0</v>
      </c>
      <c r="I16" s="33">
        <f t="shared" si="1"/>
        <v>0</v>
      </c>
      <c r="J16" s="33">
        <f t="shared" si="1"/>
        <v>0</v>
      </c>
      <c r="K16" s="33">
        <f t="shared" si="1"/>
        <v>0</v>
      </c>
      <c r="L16" s="33">
        <f t="shared" si="1"/>
        <v>0</v>
      </c>
      <c r="M16" s="33">
        <f t="shared" si="1"/>
        <v>0</v>
      </c>
      <c r="N16" s="47">
        <f t="shared" si="1"/>
        <v>0</v>
      </c>
      <c r="O16" s="43">
        <f>SUM(C16:N16)</f>
        <v>0</v>
      </c>
      <c r="P16" s="29"/>
      <c r="T16" s="4"/>
    </row>
    <row r="17" spans="1:20" ht="25" customHeight="1" outlineLevel="1" thickBot="1" x14ac:dyDescent="0.25">
      <c r="A17" s="88" t="s">
        <v>16</v>
      </c>
      <c r="B17" s="89"/>
      <c r="C17" s="90">
        <f>SUM(C18:C23)</f>
        <v>0</v>
      </c>
      <c r="D17" s="91">
        <f t="shared" ref="D17:N17" si="2">SUM(D18:D23)</f>
        <v>0</v>
      </c>
      <c r="E17" s="90">
        <f t="shared" si="2"/>
        <v>0</v>
      </c>
      <c r="F17" s="91">
        <f t="shared" si="2"/>
        <v>0</v>
      </c>
      <c r="G17" s="90">
        <f t="shared" si="2"/>
        <v>0</v>
      </c>
      <c r="H17" s="91">
        <f t="shared" si="2"/>
        <v>0</v>
      </c>
      <c r="I17" s="90">
        <f t="shared" si="2"/>
        <v>0</v>
      </c>
      <c r="J17" s="91">
        <f t="shared" si="2"/>
        <v>0</v>
      </c>
      <c r="K17" s="90">
        <f t="shared" si="2"/>
        <v>0</v>
      </c>
      <c r="L17" s="91">
        <f t="shared" si="2"/>
        <v>0</v>
      </c>
      <c r="M17" s="90">
        <f t="shared" si="2"/>
        <v>0</v>
      </c>
      <c r="N17" s="92">
        <f t="shared" si="2"/>
        <v>0</v>
      </c>
      <c r="O17" s="93">
        <f t="shared" ref="O17:O54" si="3">SUM(C17:N17)</f>
        <v>0</v>
      </c>
      <c r="P17" s="29"/>
      <c r="T17" s="4"/>
    </row>
    <row r="18" spans="1:20" ht="25" customHeight="1" outlineLevel="2" x14ac:dyDescent="0.2">
      <c r="A18" s="86"/>
      <c r="B18" s="86" t="s">
        <v>17</v>
      </c>
      <c r="C18" s="38">
        <f>IF('Expenses and revenues'!$E11='Valikkojen sisällöt'!$A$2,'Expenses and revenues'!$D11*(1+$P18),'Expenses and revenues'!$D11/12*(1+$P18))</f>
        <v>0</v>
      </c>
      <c r="D18" s="38">
        <f>IF('Expenses and revenues'!$E11='Valikkojen sisällöt'!$A$2,'Expenses and revenues'!$D11*(1+$P18),'Expenses and revenues'!$D11/12*(1+$P18))</f>
        <v>0</v>
      </c>
      <c r="E18" s="38">
        <f>IF('Expenses and revenues'!$E11='Valikkojen sisällöt'!$A$2,'Expenses and revenues'!$D11*(1+$P18),'Expenses and revenues'!$D11/12*(1+$P18))</f>
        <v>0</v>
      </c>
      <c r="F18" s="38">
        <f>IF('Expenses and revenues'!$E11='Valikkojen sisällöt'!$A$2,'Expenses and revenues'!$D11*(1+$P18),'Expenses and revenues'!$D11/12*(1+$P18))</f>
        <v>0</v>
      </c>
      <c r="G18" s="38">
        <f>IF('Expenses and revenues'!$E11='Valikkojen sisällöt'!$A$2,'Expenses and revenues'!$D11*(1+$P18),'Expenses and revenues'!$D11/12*(1+$P18))</f>
        <v>0</v>
      </c>
      <c r="H18" s="38">
        <f>IF('Expenses and revenues'!$E11='Valikkojen sisällöt'!$A$2,'Expenses and revenues'!$D11*(1+$P18),'Expenses and revenues'!$D11/12*(1+$P18))</f>
        <v>0</v>
      </c>
      <c r="I18" s="38">
        <f>IF('Expenses and revenues'!$E11='Valikkojen sisällöt'!$A$2,'Expenses and revenues'!$D11*(1+$P18),'Expenses and revenues'!$D11/12*(1+$P18))</f>
        <v>0</v>
      </c>
      <c r="J18" s="38">
        <f>IF('Expenses and revenues'!$E11='Valikkojen sisällöt'!$A$2,'Expenses and revenues'!$D11*(1+$P18),'Expenses and revenues'!$D11/12*(1+$P18))</f>
        <v>0</v>
      </c>
      <c r="K18" s="38">
        <f>IF('Expenses and revenues'!$E11='Valikkojen sisällöt'!$A$2,'Expenses and revenues'!$D11*(1+$P18),'Expenses and revenues'!$D11/12*(1+$P18))</f>
        <v>0</v>
      </c>
      <c r="L18" s="38">
        <f>IF('Expenses and revenues'!$E11='Valikkojen sisällöt'!$A$2,'Expenses and revenues'!$D11*(1+$P18),'Expenses and revenues'!$D11/12*(1+$P18))</f>
        <v>0</v>
      </c>
      <c r="M18" s="38">
        <f>IF('Expenses and revenues'!$E11='Valikkojen sisällöt'!$A$2,'Expenses and revenues'!$D11*(1+$P18),'Expenses and revenues'!$D11/12*(1+$P18))</f>
        <v>0</v>
      </c>
      <c r="N18" s="49">
        <f>IF('Expenses and revenues'!$E11='Valikkojen sisällöt'!$A$2,'Expenses and revenues'!$D11*(1+$P18),'Expenses and revenues'!$D11/12*(1+$P18))</f>
        <v>0</v>
      </c>
      <c r="O18" s="87">
        <f t="shared" si="3"/>
        <v>0</v>
      </c>
      <c r="P18" s="128">
        <v>0</v>
      </c>
      <c r="T18" s="4"/>
    </row>
    <row r="19" spans="1:20" ht="25" customHeight="1" outlineLevel="2" x14ac:dyDescent="0.2">
      <c r="A19" s="30"/>
      <c r="B19" s="30" t="s">
        <v>18</v>
      </c>
      <c r="C19" s="34">
        <f>IF('Expenses and revenues'!$E12='Valikkojen sisällöt'!$A$2,'Expenses and revenues'!$D12*(1+$P19),'Expenses and revenues'!$D12/12*(1+$P19))</f>
        <v>0</v>
      </c>
      <c r="D19" s="35">
        <f>IF('Expenses and revenues'!$E12='Valikkojen sisällöt'!$A$2,'Expenses and revenues'!$D12*(1+$P19),'Expenses and revenues'!$D12/12*(1+$P19))</f>
        <v>0</v>
      </c>
      <c r="E19" s="34">
        <f>IF('Expenses and revenues'!$E12='Valikkojen sisällöt'!$A$2,'Expenses and revenues'!$D12*(1+$P19),'Expenses and revenues'!$D12/12*(1+$P19))</f>
        <v>0</v>
      </c>
      <c r="F19" s="35">
        <f>IF('Expenses and revenues'!$E12='Valikkojen sisällöt'!$A$2,'Expenses and revenues'!$D12*(1+$P19),'Expenses and revenues'!$D12/12*(1+$P19))</f>
        <v>0</v>
      </c>
      <c r="G19" s="34">
        <f>IF('Expenses and revenues'!$E12='Valikkojen sisällöt'!$A$2,'Expenses and revenues'!$D12*(1+$P19),'Expenses and revenues'!$D12/12*(1+$P19))</f>
        <v>0</v>
      </c>
      <c r="H19" s="35">
        <f>IF('Expenses and revenues'!$E12='Valikkojen sisällöt'!$A$2,'Expenses and revenues'!$D12*(1+$P19),'Expenses and revenues'!$D12/12*(1+$P19))</f>
        <v>0</v>
      </c>
      <c r="I19" s="34">
        <f>IF('Expenses and revenues'!$E12='Valikkojen sisällöt'!$A$2,'Expenses and revenues'!$D12*(1+$P19),'Expenses and revenues'!$D12/12*(1+$P19))</f>
        <v>0</v>
      </c>
      <c r="J19" s="35">
        <f>IF('Expenses and revenues'!$E12='Valikkojen sisällöt'!$A$2,'Expenses and revenues'!$D12*(1+$P19),'Expenses and revenues'!$D12/12*(1+$P19))</f>
        <v>0</v>
      </c>
      <c r="K19" s="34">
        <f>IF('Expenses and revenues'!$E12='Valikkojen sisällöt'!$A$2,'Expenses and revenues'!$D12*(1+$P19),'Expenses and revenues'!$D12/12*(1+$P19))</f>
        <v>0</v>
      </c>
      <c r="L19" s="35">
        <f>IF('Expenses and revenues'!$E12='Valikkojen sisällöt'!$A$2,'Expenses and revenues'!$D12*(1+$P19),'Expenses and revenues'!$D12/12*(1+$P19))</f>
        <v>0</v>
      </c>
      <c r="M19" s="34">
        <f>IF('Expenses and revenues'!$E12='Valikkojen sisällöt'!$A$2,'Expenses and revenues'!$D12*(1+$P19),'Expenses and revenues'!$D12/12*(1+$P19))</f>
        <v>0</v>
      </c>
      <c r="N19" s="48">
        <f>IF('Expenses and revenues'!$E12='Valikkojen sisällöt'!$A$2,'Expenses and revenues'!$D12*(1+$P19),'Expenses and revenues'!$D12/12*(1+$P19))</f>
        <v>0</v>
      </c>
      <c r="O19" s="45">
        <f t="shared" si="3"/>
        <v>0</v>
      </c>
      <c r="P19" s="128">
        <v>0</v>
      </c>
      <c r="T19" s="4"/>
    </row>
    <row r="20" spans="1:20" ht="25" customHeight="1" outlineLevel="2" x14ac:dyDescent="0.2">
      <c r="A20" s="39"/>
      <c r="B20" s="39" t="s">
        <v>19</v>
      </c>
      <c r="C20" s="38">
        <f>IF('Expenses and revenues'!$E13='Valikkojen sisällöt'!$A$2,'Expenses and revenues'!$D13*(1+$P20),'Expenses and revenues'!$D13/12*(1+$P20))</f>
        <v>0</v>
      </c>
      <c r="D20" s="38">
        <f>IF('Expenses and revenues'!$E13='Valikkojen sisällöt'!$A$2,'Expenses and revenues'!$D13*(1+$P20),'Expenses and revenues'!$D13/12*(1+$P20))</f>
        <v>0</v>
      </c>
      <c r="E20" s="38">
        <f>IF('Expenses and revenues'!$E13='Valikkojen sisällöt'!$A$2,'Expenses and revenues'!$D13*(1+$P20),'Expenses and revenues'!$D13/12*(1+$P20))</f>
        <v>0</v>
      </c>
      <c r="F20" s="38">
        <f>IF('Expenses and revenues'!$E13='Valikkojen sisällöt'!$A$2,'Expenses and revenues'!$D13*(1+$P20),'Expenses and revenues'!$D13/12*(1+$P20))</f>
        <v>0</v>
      </c>
      <c r="G20" s="38">
        <f>IF('Expenses and revenues'!$E13='Valikkojen sisällöt'!$A$2,'Expenses and revenues'!$D13*(1+$P20),'Expenses and revenues'!$D13/12*(1+$P20))</f>
        <v>0</v>
      </c>
      <c r="H20" s="38">
        <f>IF('Expenses and revenues'!$E13='Valikkojen sisällöt'!$A$2,'Expenses and revenues'!$D13*(1+$P20),'Expenses and revenues'!$D13/12*(1+$P20))</f>
        <v>0</v>
      </c>
      <c r="I20" s="38">
        <f>IF('Expenses and revenues'!$E13='Valikkojen sisällöt'!$A$2,'Expenses and revenues'!$D13*(1+$P20),'Expenses and revenues'!$D13/12*(1+$P20))</f>
        <v>0</v>
      </c>
      <c r="J20" s="38">
        <f>IF('Expenses and revenues'!$E13='Valikkojen sisällöt'!$A$2,'Expenses and revenues'!$D13*(1+$P20),'Expenses and revenues'!$D13/12*(1+$P20))</f>
        <v>0</v>
      </c>
      <c r="K20" s="38">
        <f>IF('Expenses and revenues'!$E13='Valikkojen sisällöt'!$A$2,'Expenses and revenues'!$D13*(1+$P20),'Expenses and revenues'!$D13/12*(1+$P20))</f>
        <v>0</v>
      </c>
      <c r="L20" s="38">
        <f>IF('Expenses and revenues'!$E13='Valikkojen sisällöt'!$A$2,'Expenses and revenues'!$D13*(1+$P20),'Expenses and revenues'!$D13/12*(1+$P20))</f>
        <v>0</v>
      </c>
      <c r="M20" s="38">
        <f>IF('Expenses and revenues'!$E13='Valikkojen sisällöt'!$A$2,'Expenses and revenues'!$D13*(1+$P20),'Expenses and revenues'!$D13/12*(1+$P20))</f>
        <v>0</v>
      </c>
      <c r="N20" s="49">
        <f>IF('Expenses and revenues'!$E13='Valikkojen sisällöt'!$A$2,'Expenses and revenues'!$D13*(1+$P20),'Expenses and revenues'!$D13/12*(1+$P20))</f>
        <v>0</v>
      </c>
      <c r="O20" s="44">
        <f t="shared" si="3"/>
        <v>0</v>
      </c>
      <c r="P20" s="128">
        <v>0</v>
      </c>
      <c r="T20" s="4"/>
    </row>
    <row r="21" spans="1:20" ht="25" customHeight="1" outlineLevel="2" x14ac:dyDescent="0.2">
      <c r="A21" s="30"/>
      <c r="B21" s="30" t="s">
        <v>20</v>
      </c>
      <c r="C21" s="34">
        <f>IF('Expenses and revenues'!$E14='Valikkojen sisällöt'!$A$2,'Expenses and revenues'!$D14*(1+$P21),'Expenses and revenues'!$D14/12*(1+$P21))</f>
        <v>0</v>
      </c>
      <c r="D21" s="35">
        <f>IF('Expenses and revenues'!$E14='Valikkojen sisällöt'!$A$2,'Expenses and revenues'!$D14*(1+$P21),'Expenses and revenues'!$D14/12*(1+$P21))</f>
        <v>0</v>
      </c>
      <c r="E21" s="34">
        <f>IF('Expenses and revenues'!$E14='Valikkojen sisällöt'!$A$2,'Expenses and revenues'!$D14*(1+$P21),'Expenses and revenues'!$D14/12*(1+$P21))</f>
        <v>0</v>
      </c>
      <c r="F21" s="35">
        <f>IF('Expenses and revenues'!$E14='Valikkojen sisällöt'!$A$2,'Expenses and revenues'!$D14*(1+$P21),'Expenses and revenues'!$D14/12*(1+$P21))</f>
        <v>0</v>
      </c>
      <c r="G21" s="34">
        <f>IF('Expenses and revenues'!$E14='Valikkojen sisällöt'!$A$2,'Expenses and revenues'!$D14*(1+$P21),'Expenses and revenues'!$D14/12*(1+$P21))</f>
        <v>0</v>
      </c>
      <c r="H21" s="35">
        <f>IF('Expenses and revenues'!$E14='Valikkojen sisällöt'!$A$2,'Expenses and revenues'!$D14*(1+$P21),'Expenses and revenues'!$D14/12*(1+$P21))</f>
        <v>0</v>
      </c>
      <c r="I21" s="34">
        <f>IF('Expenses and revenues'!$E14='Valikkojen sisällöt'!$A$2,'Expenses and revenues'!$D14*(1+$P21),'Expenses and revenues'!$D14/12*(1+$P21))</f>
        <v>0</v>
      </c>
      <c r="J21" s="35">
        <f>IF('Expenses and revenues'!$E14='Valikkojen sisällöt'!$A$2,'Expenses and revenues'!$D14*(1+$P21),'Expenses and revenues'!$D14/12*(1+$P21))</f>
        <v>0</v>
      </c>
      <c r="K21" s="34">
        <f>IF('Expenses and revenues'!$E14='Valikkojen sisällöt'!$A$2,'Expenses and revenues'!$D14*(1+$P21),'Expenses and revenues'!$D14/12*(1+$P21))</f>
        <v>0</v>
      </c>
      <c r="L21" s="35">
        <f>IF('Expenses and revenues'!$E14='Valikkojen sisällöt'!$A$2,'Expenses and revenues'!$D14*(1+$P21),'Expenses and revenues'!$D14/12*(1+$P21))</f>
        <v>0</v>
      </c>
      <c r="M21" s="34">
        <f>IF('Expenses and revenues'!$E14='Valikkojen sisällöt'!$A$2,'Expenses and revenues'!$D14*(1+$P21),'Expenses and revenues'!$D14/12*(1+$P21))</f>
        <v>0</v>
      </c>
      <c r="N21" s="48">
        <f>IF('Expenses and revenues'!$E14='Valikkojen sisällöt'!$A$2,'Expenses and revenues'!$D14*(1+$P21),'Expenses and revenues'!$D14/12*(1+$P21))</f>
        <v>0</v>
      </c>
      <c r="O21" s="45">
        <f t="shared" si="3"/>
        <v>0</v>
      </c>
      <c r="P21" s="128">
        <v>0</v>
      </c>
      <c r="T21" s="4"/>
    </row>
    <row r="22" spans="1:20" ht="25" customHeight="1" outlineLevel="2" x14ac:dyDescent="0.2">
      <c r="A22" s="39"/>
      <c r="B22" s="39" t="s">
        <v>21</v>
      </c>
      <c r="C22" s="38">
        <f>IF('Expenses and revenues'!$E15='Valikkojen sisällöt'!$A$2,'Expenses and revenues'!$D15*(1+$P22),'Expenses and revenues'!$D15/12*(1+$P22))</f>
        <v>0</v>
      </c>
      <c r="D22" s="38">
        <f>IF('Expenses and revenues'!$E15='Valikkojen sisällöt'!$A$2,'Expenses and revenues'!$D15*(1+$P22),'Expenses and revenues'!$D15/12*(1+$P22))</f>
        <v>0</v>
      </c>
      <c r="E22" s="38">
        <f>IF('Expenses and revenues'!$E15='Valikkojen sisällöt'!$A$2,'Expenses and revenues'!$D15*(1+$P22),'Expenses and revenues'!$D15/12*(1+$P22))</f>
        <v>0</v>
      </c>
      <c r="F22" s="38">
        <f>IF('Expenses and revenues'!$E15='Valikkojen sisällöt'!$A$2,'Expenses and revenues'!$D15*(1+$P22),'Expenses and revenues'!$D15/12*(1+$P22))</f>
        <v>0</v>
      </c>
      <c r="G22" s="38">
        <f>IF('Expenses and revenues'!$E15='Valikkojen sisällöt'!$A$2,'Expenses and revenues'!$D15*(1+$P22),'Expenses and revenues'!$D15/12*(1+$P22))</f>
        <v>0</v>
      </c>
      <c r="H22" s="38">
        <f>IF('Expenses and revenues'!$E15='Valikkojen sisällöt'!$A$2,'Expenses and revenues'!$D15*(1+$P22),'Expenses and revenues'!$D15/12*(1+$P22))</f>
        <v>0</v>
      </c>
      <c r="I22" s="38">
        <f>IF('Expenses and revenues'!$E15='Valikkojen sisällöt'!$A$2,'Expenses and revenues'!$D15*(1+$P22),'Expenses and revenues'!$D15/12*(1+$P22))</f>
        <v>0</v>
      </c>
      <c r="J22" s="38">
        <f>IF('Expenses and revenues'!$E15='Valikkojen sisällöt'!$A$2,'Expenses and revenues'!$D15*(1+$P22),'Expenses and revenues'!$D15/12*(1+$P22))</f>
        <v>0</v>
      </c>
      <c r="K22" s="38">
        <f>IF('Expenses and revenues'!$E15='Valikkojen sisällöt'!$A$2,'Expenses and revenues'!$D15*(1+$P22),'Expenses and revenues'!$D15/12*(1+$P22))</f>
        <v>0</v>
      </c>
      <c r="L22" s="38">
        <f>IF('Expenses and revenues'!$E15='Valikkojen sisällöt'!$A$2,'Expenses and revenues'!$D15*(1+$P22),'Expenses and revenues'!$D15/12*(1+$P22))</f>
        <v>0</v>
      </c>
      <c r="M22" s="38">
        <f>IF('Expenses and revenues'!$E15='Valikkojen sisällöt'!$A$2,'Expenses and revenues'!$D15*(1+$P22),'Expenses and revenues'!$D15/12*(1+$P22))</f>
        <v>0</v>
      </c>
      <c r="N22" s="49">
        <f>IF('Expenses and revenues'!$E15='Valikkojen sisällöt'!$A$2,'Expenses and revenues'!$D15*(1+$P22),'Expenses and revenues'!$D15/12*(1+$P22))</f>
        <v>0</v>
      </c>
      <c r="O22" s="44">
        <f t="shared" si="3"/>
        <v>0</v>
      </c>
      <c r="P22" s="128">
        <v>0</v>
      </c>
      <c r="T22" s="4"/>
    </row>
    <row r="23" spans="1:20" ht="25" customHeight="1" outlineLevel="2" x14ac:dyDescent="0.2">
      <c r="A23" s="30"/>
      <c r="B23" s="30" t="s">
        <v>22</v>
      </c>
      <c r="C23" s="34">
        <f>IF('Expenses and revenues'!$E16='Valikkojen sisällöt'!$A$2,'Expenses and revenues'!$D16*(1+$P23),'Expenses and revenues'!$D16/12*(1+$P23))</f>
        <v>0</v>
      </c>
      <c r="D23" s="35">
        <f>IF('Expenses and revenues'!$E16='Valikkojen sisällöt'!$A$2,'Expenses and revenues'!$D16*(1+$P23),'Expenses and revenues'!$D16/12*(1+$P23))</f>
        <v>0</v>
      </c>
      <c r="E23" s="34">
        <f>IF('Expenses and revenues'!$E16='Valikkojen sisällöt'!$A$2,'Expenses and revenues'!$D16*(1+$P23),'Expenses and revenues'!$D16/12*(1+$P23))</f>
        <v>0</v>
      </c>
      <c r="F23" s="35">
        <f>IF('Expenses and revenues'!$E16='Valikkojen sisällöt'!$A$2,'Expenses and revenues'!$D16*(1+$P23),'Expenses and revenues'!$D16/12*(1+$P23))</f>
        <v>0</v>
      </c>
      <c r="G23" s="34">
        <f>IF('Expenses and revenues'!$E16='Valikkojen sisällöt'!$A$2,'Expenses and revenues'!$D16*(1+$P23),'Expenses and revenues'!$D16/12*(1+$P23))</f>
        <v>0</v>
      </c>
      <c r="H23" s="35">
        <f>IF('Expenses and revenues'!$E16='Valikkojen sisällöt'!$A$2,'Expenses and revenues'!$D16*(1+$P23),'Expenses and revenues'!$D16/12*(1+$P23))</f>
        <v>0</v>
      </c>
      <c r="I23" s="34">
        <f>IF('Expenses and revenues'!$E16='Valikkojen sisällöt'!$A$2,'Expenses and revenues'!$D16*(1+$P23),'Expenses and revenues'!$D16/12*(1+$P23))</f>
        <v>0</v>
      </c>
      <c r="J23" s="35">
        <f>IF('Expenses and revenues'!$E16='Valikkojen sisällöt'!$A$2,'Expenses and revenues'!$D16*(1+$P23),'Expenses and revenues'!$D16/12*(1+$P23))</f>
        <v>0</v>
      </c>
      <c r="K23" s="34">
        <f>IF('Expenses and revenues'!$E16='Valikkojen sisällöt'!$A$2,'Expenses and revenues'!$D16*(1+$P23),'Expenses and revenues'!$D16/12*(1+$P23))</f>
        <v>0</v>
      </c>
      <c r="L23" s="35">
        <f>IF('Expenses and revenues'!$E16='Valikkojen sisällöt'!$A$2,'Expenses and revenues'!$D16*(1+$P23),'Expenses and revenues'!$D16/12*(1+$P23))</f>
        <v>0</v>
      </c>
      <c r="M23" s="34">
        <f>IF('Expenses and revenues'!$E16='Valikkojen sisällöt'!$A$2,'Expenses and revenues'!$D16*(1+$P23),'Expenses and revenues'!$D16/12*(1+$P23))</f>
        <v>0</v>
      </c>
      <c r="N23" s="48">
        <f>IF('Expenses and revenues'!$E16='Valikkojen sisällöt'!$A$2,'Expenses and revenues'!$D16*(1+$P23),'Expenses and revenues'!$D16/12*(1+$P23))</f>
        <v>0</v>
      </c>
      <c r="O23" s="45">
        <f t="shared" si="3"/>
        <v>0</v>
      </c>
      <c r="P23" s="128">
        <v>0</v>
      </c>
      <c r="T23" s="4"/>
    </row>
    <row r="24" spans="1:20" ht="25" customHeight="1" outlineLevel="1" thickBot="1" x14ac:dyDescent="0.25">
      <c r="A24" s="88" t="s">
        <v>23</v>
      </c>
      <c r="B24" s="89"/>
      <c r="C24" s="90">
        <f>SUM(C25:C33)</f>
        <v>0</v>
      </c>
      <c r="D24" s="91">
        <f t="shared" ref="D24:N24" si="4">SUM(D25:D33)</f>
        <v>0</v>
      </c>
      <c r="E24" s="90">
        <f t="shared" si="4"/>
        <v>0</v>
      </c>
      <c r="F24" s="91">
        <f t="shared" si="4"/>
        <v>0</v>
      </c>
      <c r="G24" s="90">
        <f t="shared" si="4"/>
        <v>0</v>
      </c>
      <c r="H24" s="91">
        <f t="shared" si="4"/>
        <v>0</v>
      </c>
      <c r="I24" s="90">
        <f t="shared" si="4"/>
        <v>0</v>
      </c>
      <c r="J24" s="91">
        <f t="shared" si="4"/>
        <v>0</v>
      </c>
      <c r="K24" s="90">
        <f t="shared" si="4"/>
        <v>0</v>
      </c>
      <c r="L24" s="91">
        <f t="shared" si="4"/>
        <v>0</v>
      </c>
      <c r="M24" s="90">
        <f t="shared" si="4"/>
        <v>0</v>
      </c>
      <c r="N24" s="92">
        <f t="shared" si="4"/>
        <v>0</v>
      </c>
      <c r="O24" s="93">
        <f t="shared" si="3"/>
        <v>0</v>
      </c>
      <c r="P24" s="29"/>
      <c r="T24" s="4"/>
    </row>
    <row r="25" spans="1:20" ht="25" customHeight="1" outlineLevel="2" x14ac:dyDescent="0.2">
      <c r="A25" s="36"/>
      <c r="B25" s="36" t="s">
        <v>24</v>
      </c>
      <c r="C25" s="94">
        <f>IF('Expenses and revenues'!$E18='Valikkojen sisällöt'!$A$2,'Expenses and revenues'!$D18*(1+$P25),'Expenses and revenues'!$D18/12*(1+$P25))</f>
        <v>0</v>
      </c>
      <c r="D25" s="95">
        <f>IF('Expenses and revenues'!$E18='Valikkojen sisällöt'!$A$2,'Expenses and revenues'!$D18*(1+$P25),'Expenses and revenues'!$D18/12*(1+$P25))</f>
        <v>0</v>
      </c>
      <c r="E25" s="94">
        <f>IF('Expenses and revenues'!$E18='Valikkojen sisällöt'!$A$2,'Expenses and revenues'!$D18*(1+$P25),'Expenses and revenues'!$D18/12*(1+$P25))</f>
        <v>0</v>
      </c>
      <c r="F25" s="95">
        <f>IF('Expenses and revenues'!$E18='Valikkojen sisällöt'!$A$2,'Expenses and revenues'!$D18*(1+$P25),'Expenses and revenues'!$D18/12*(1+$P25))</f>
        <v>0</v>
      </c>
      <c r="G25" s="94">
        <f>IF('Expenses and revenues'!$E18='Valikkojen sisällöt'!$A$2,'Expenses and revenues'!$D18*(1+$P25),'Expenses and revenues'!$D18/12*(1+$P25))</f>
        <v>0</v>
      </c>
      <c r="H25" s="95">
        <f>IF('Expenses and revenues'!$E18='Valikkojen sisällöt'!$A$2,'Expenses and revenues'!$D18*(1+$P25),'Expenses and revenues'!$D18/12*(1+$P25))</f>
        <v>0</v>
      </c>
      <c r="I25" s="94">
        <f>IF('Expenses and revenues'!$E18='Valikkojen sisällöt'!$A$2,'Expenses and revenues'!$D18*(1+$P25),'Expenses and revenues'!$D18/12*(1+$P25))</f>
        <v>0</v>
      </c>
      <c r="J25" s="95">
        <f>IF('Expenses and revenues'!$E18='Valikkojen sisällöt'!$A$2,'Expenses and revenues'!$D18*(1+$P25),'Expenses and revenues'!$D18/12*(1+$P25))</f>
        <v>0</v>
      </c>
      <c r="K25" s="94">
        <f>IF('Expenses and revenues'!$E18='Valikkojen sisällöt'!$A$2,'Expenses and revenues'!$D18*(1+$P25),'Expenses and revenues'!$D18/12*(1+$P25))</f>
        <v>0</v>
      </c>
      <c r="L25" s="95">
        <f>IF('Expenses and revenues'!$E18='Valikkojen sisällöt'!$A$2,'Expenses and revenues'!$D18*(1+$P25),'Expenses and revenues'!$D18/12*(1+$P25))</f>
        <v>0</v>
      </c>
      <c r="M25" s="94">
        <f>IF('Expenses and revenues'!$E18='Valikkojen sisällöt'!$A$2,'Expenses and revenues'!$D18*(1+$P25),'Expenses and revenues'!$D18/12*(1+$P25))</f>
        <v>0</v>
      </c>
      <c r="N25" s="96">
        <f>IF('Expenses and revenues'!$E18='Valikkojen sisällöt'!$A$2,'Expenses and revenues'!$D18*(1+$P25),'Expenses and revenues'!$D18/12*(1+$P25))</f>
        <v>0</v>
      </c>
      <c r="O25" s="97">
        <f t="shared" si="3"/>
        <v>0</v>
      </c>
      <c r="P25" s="128">
        <v>0</v>
      </c>
      <c r="T25" s="4"/>
    </row>
    <row r="26" spans="1:20" ht="25" customHeight="1" outlineLevel="2" x14ac:dyDescent="0.2">
      <c r="A26" s="39"/>
      <c r="B26" s="39" t="s">
        <v>25</v>
      </c>
      <c r="C26" s="38">
        <f>IF('Expenses and revenues'!$E19='Valikkojen sisällöt'!$A$2,'Expenses and revenues'!$D19*(1+$P26),'Expenses and revenues'!$D19/12*(1+$P26))</f>
        <v>0</v>
      </c>
      <c r="D26" s="38">
        <f>IF('Expenses and revenues'!$E19='Valikkojen sisällöt'!$A$2,'Expenses and revenues'!$D19*(1+$P26),'Expenses and revenues'!$D19/12*(1+$P26))</f>
        <v>0</v>
      </c>
      <c r="E26" s="38">
        <f>IF('Expenses and revenues'!$E19='Valikkojen sisällöt'!$A$2,'Expenses and revenues'!$D19*(1+$P26),'Expenses and revenues'!$D19/12*(1+$P26))</f>
        <v>0</v>
      </c>
      <c r="F26" s="38">
        <f>IF('Expenses and revenues'!$E19='Valikkojen sisällöt'!$A$2,'Expenses and revenues'!$D19*(1+$P26),'Expenses and revenues'!$D19/12*(1+$P26))</f>
        <v>0</v>
      </c>
      <c r="G26" s="38">
        <f>IF('Expenses and revenues'!$E19='Valikkojen sisällöt'!$A$2,'Expenses and revenues'!$D19*(1+$P26),'Expenses and revenues'!$D19/12*(1+$P26))</f>
        <v>0</v>
      </c>
      <c r="H26" s="38">
        <f>IF('Expenses and revenues'!$E19='Valikkojen sisällöt'!$A$2,'Expenses and revenues'!$D19*(1+$P26),'Expenses and revenues'!$D19/12*(1+$P26))</f>
        <v>0</v>
      </c>
      <c r="I26" s="38">
        <f>IF('Expenses and revenues'!$E19='Valikkojen sisällöt'!$A$2,'Expenses and revenues'!$D19*(1+$P26),'Expenses and revenues'!$D19/12*(1+$P26))</f>
        <v>0</v>
      </c>
      <c r="J26" s="38">
        <f>IF('Expenses and revenues'!$E19='Valikkojen sisällöt'!$A$2,'Expenses and revenues'!$D19*(1+$P26),'Expenses and revenues'!$D19/12*(1+$P26))</f>
        <v>0</v>
      </c>
      <c r="K26" s="38">
        <f>IF('Expenses and revenues'!$E19='Valikkojen sisällöt'!$A$2,'Expenses and revenues'!$D19*(1+$P26),'Expenses and revenues'!$D19/12*(1+$P26))</f>
        <v>0</v>
      </c>
      <c r="L26" s="38">
        <f>IF('Expenses and revenues'!$E19='Valikkojen sisällöt'!$A$2,'Expenses and revenues'!$D19*(1+$P26),'Expenses and revenues'!$D19/12*(1+$P26))</f>
        <v>0</v>
      </c>
      <c r="M26" s="38">
        <f>IF('Expenses and revenues'!$E19='Valikkojen sisällöt'!$A$2,'Expenses and revenues'!$D19*(1+$P26),'Expenses and revenues'!$D19/12*(1+$P26))</f>
        <v>0</v>
      </c>
      <c r="N26" s="49">
        <f>IF('Expenses and revenues'!$E19='Valikkojen sisällöt'!$A$2,'Expenses and revenues'!$D19*(1+$P26),'Expenses and revenues'!$D19/12*(1+$P26))</f>
        <v>0</v>
      </c>
      <c r="O26" s="44">
        <f t="shared" si="3"/>
        <v>0</v>
      </c>
      <c r="P26" s="128">
        <v>0</v>
      </c>
      <c r="T26" s="4"/>
    </row>
    <row r="27" spans="1:20" ht="25" customHeight="1" outlineLevel="2" x14ac:dyDescent="0.2">
      <c r="A27" s="30"/>
      <c r="B27" s="30" t="s">
        <v>121</v>
      </c>
      <c r="C27" s="34">
        <f>IF('Expenses and revenues'!$E20='Valikkojen sisällöt'!$A$2,'Expenses and revenues'!$D20*(1+$P27),'Expenses and revenues'!$D20/12*(1+$P27))</f>
        <v>0</v>
      </c>
      <c r="D27" s="35">
        <f>IF('Expenses and revenues'!$E20='Valikkojen sisällöt'!$A$2,'Expenses and revenues'!$D20*(1+$P27),'Expenses and revenues'!$D20/12*(1+$P27))</f>
        <v>0</v>
      </c>
      <c r="E27" s="34">
        <f>IF('Expenses and revenues'!$E20='Valikkojen sisällöt'!$A$2,'Expenses and revenues'!$D20*(1+$P27),'Expenses and revenues'!$D20/12*(1+$P27))</f>
        <v>0</v>
      </c>
      <c r="F27" s="35">
        <f>IF('Expenses and revenues'!$E20='Valikkojen sisällöt'!$A$2,'Expenses and revenues'!$D20*(1+$P27),'Expenses and revenues'!$D20/12*(1+$P27))</f>
        <v>0</v>
      </c>
      <c r="G27" s="34">
        <f>IF('Expenses and revenues'!$E20='Valikkojen sisällöt'!$A$2,'Expenses and revenues'!$D20*(1+$P27),'Expenses and revenues'!$D20/12*(1+$P27))</f>
        <v>0</v>
      </c>
      <c r="H27" s="35">
        <f>IF('Expenses and revenues'!$E20='Valikkojen sisällöt'!$A$2,'Expenses and revenues'!$D20*(1+$P27),'Expenses and revenues'!$D20/12*(1+$P27))</f>
        <v>0</v>
      </c>
      <c r="I27" s="34">
        <f>IF('Expenses and revenues'!$E20='Valikkojen sisällöt'!$A$2,'Expenses and revenues'!$D20*(1+$P27),'Expenses and revenues'!$D20/12*(1+$P27))</f>
        <v>0</v>
      </c>
      <c r="J27" s="35">
        <f>IF('Expenses and revenues'!$E20='Valikkojen sisällöt'!$A$2,'Expenses and revenues'!$D20*(1+$P27),'Expenses and revenues'!$D20/12*(1+$P27))</f>
        <v>0</v>
      </c>
      <c r="K27" s="34">
        <f>IF('Expenses and revenues'!$E20='Valikkojen sisällöt'!$A$2,'Expenses and revenues'!$D20*(1+$P27),'Expenses and revenues'!$D20/12*(1+$P27))</f>
        <v>0</v>
      </c>
      <c r="L27" s="35">
        <f>IF('Expenses and revenues'!$E20='Valikkojen sisällöt'!$A$2,'Expenses and revenues'!$D20*(1+$P27),'Expenses and revenues'!$D20/12*(1+$P27))</f>
        <v>0</v>
      </c>
      <c r="M27" s="34">
        <f>IF('Expenses and revenues'!$E20='Valikkojen sisällöt'!$A$2,'Expenses and revenues'!$D20*(1+$P27),'Expenses and revenues'!$D20/12*(1+$P27))</f>
        <v>0</v>
      </c>
      <c r="N27" s="48">
        <f>IF('Expenses and revenues'!$E20='Valikkojen sisällöt'!$A$2,'Expenses and revenues'!$D20*(1+$P27),'Expenses and revenues'!$D20/12*(1+$P27))</f>
        <v>0</v>
      </c>
      <c r="O27" s="45">
        <f t="shared" si="3"/>
        <v>0</v>
      </c>
      <c r="P27" s="128">
        <v>0</v>
      </c>
      <c r="T27" s="4"/>
    </row>
    <row r="28" spans="1:20" ht="25" customHeight="1" outlineLevel="2" x14ac:dyDescent="0.2">
      <c r="A28" s="39"/>
      <c r="B28" s="39" t="s">
        <v>26</v>
      </c>
      <c r="C28" s="38">
        <f>IF('Expenses and revenues'!$E21='Valikkojen sisällöt'!$A$2,'Expenses and revenues'!$D21*(1+$P28),'Expenses and revenues'!$D21/12*(1+$P28))</f>
        <v>0</v>
      </c>
      <c r="D28" s="38">
        <f>IF('Expenses and revenues'!$E21='Valikkojen sisällöt'!$A$2,'Expenses and revenues'!$D21*(1+$P28),'Expenses and revenues'!$D21/12*(1+$P28))</f>
        <v>0</v>
      </c>
      <c r="E28" s="38">
        <f>IF('Expenses and revenues'!$E21='Valikkojen sisällöt'!$A$2,'Expenses and revenues'!$D21*(1+$P28),'Expenses and revenues'!$D21/12*(1+$P28))</f>
        <v>0</v>
      </c>
      <c r="F28" s="38">
        <f>IF('Expenses and revenues'!$E21='Valikkojen sisällöt'!$A$2,'Expenses and revenues'!$D21*(1+$P28),'Expenses and revenues'!$D21/12*(1+$P28))</f>
        <v>0</v>
      </c>
      <c r="G28" s="38">
        <f>IF('Expenses and revenues'!$E21='Valikkojen sisällöt'!$A$2,'Expenses and revenues'!$D21*(1+$P28),'Expenses and revenues'!$D21/12*(1+$P28))</f>
        <v>0</v>
      </c>
      <c r="H28" s="38">
        <f>IF('Expenses and revenues'!$E21='Valikkojen sisällöt'!$A$2,'Expenses and revenues'!$D21*(1+$P28),'Expenses and revenues'!$D21/12*(1+$P28))</f>
        <v>0</v>
      </c>
      <c r="I28" s="38">
        <f>IF('Expenses and revenues'!$E21='Valikkojen sisällöt'!$A$2,'Expenses and revenues'!$D21*(1+$P28),'Expenses and revenues'!$D21/12*(1+$P28))</f>
        <v>0</v>
      </c>
      <c r="J28" s="38">
        <f>IF('Expenses and revenues'!$E21='Valikkojen sisällöt'!$A$2,'Expenses and revenues'!$D21*(1+$P28),'Expenses and revenues'!$D21/12*(1+$P28))</f>
        <v>0</v>
      </c>
      <c r="K28" s="38">
        <f>IF('Expenses and revenues'!$E21='Valikkojen sisällöt'!$A$2,'Expenses and revenues'!$D21*(1+$P28),'Expenses and revenues'!$D21/12*(1+$P28))</f>
        <v>0</v>
      </c>
      <c r="L28" s="38">
        <f>IF('Expenses and revenues'!$E21='Valikkojen sisällöt'!$A$2,'Expenses and revenues'!$D21*(1+$P28),'Expenses and revenues'!$D21/12*(1+$P28))</f>
        <v>0</v>
      </c>
      <c r="M28" s="38">
        <f>IF('Expenses and revenues'!$E21='Valikkojen sisällöt'!$A$2,'Expenses and revenues'!$D21*(1+$P28),'Expenses and revenues'!$D21/12*(1+$P28))</f>
        <v>0</v>
      </c>
      <c r="N28" s="49">
        <f>IF('Expenses and revenues'!$E21='Valikkojen sisällöt'!$A$2,'Expenses and revenues'!$D21*(1+$P28),'Expenses and revenues'!$D21/12*(1+$P28))</f>
        <v>0</v>
      </c>
      <c r="O28" s="44">
        <f t="shared" si="3"/>
        <v>0</v>
      </c>
      <c r="P28" s="128">
        <v>0</v>
      </c>
      <c r="T28" s="4"/>
    </row>
    <row r="29" spans="1:20" ht="25" customHeight="1" outlineLevel="2" x14ac:dyDescent="0.2">
      <c r="A29" s="30"/>
      <c r="B29" s="30" t="s">
        <v>27</v>
      </c>
      <c r="C29" s="34">
        <f>IF('Expenses and revenues'!$E22='Valikkojen sisällöt'!$A$2,'Expenses and revenues'!$D22*(1+$P29),'Expenses and revenues'!$D22/12*(1+$P29))</f>
        <v>0</v>
      </c>
      <c r="D29" s="35">
        <f>IF('Expenses and revenues'!$E22='Valikkojen sisällöt'!$A$2,'Expenses and revenues'!$D22*(1+$P29),'Expenses and revenues'!$D22/12*(1+$P29))</f>
        <v>0</v>
      </c>
      <c r="E29" s="34">
        <f>IF('Expenses and revenues'!$E22='Valikkojen sisällöt'!$A$2,'Expenses and revenues'!$D22*(1+$P29),'Expenses and revenues'!$D22/12*(1+$P29))</f>
        <v>0</v>
      </c>
      <c r="F29" s="35">
        <f>IF('Expenses and revenues'!$E22='Valikkojen sisällöt'!$A$2,'Expenses and revenues'!$D22*(1+$P29),'Expenses and revenues'!$D22/12*(1+$P29))</f>
        <v>0</v>
      </c>
      <c r="G29" s="34">
        <f>IF('Expenses and revenues'!$E22='Valikkojen sisällöt'!$A$2,'Expenses and revenues'!$D22*(1+$P29),'Expenses and revenues'!$D22/12*(1+$P29))</f>
        <v>0</v>
      </c>
      <c r="H29" s="35">
        <f>IF('Expenses and revenues'!$E22='Valikkojen sisällöt'!$A$2,'Expenses and revenues'!$D22*(1+$P29),'Expenses and revenues'!$D22/12*(1+$P29))</f>
        <v>0</v>
      </c>
      <c r="I29" s="34">
        <f>IF('Expenses and revenues'!$E22='Valikkojen sisällöt'!$A$2,'Expenses and revenues'!$D22*(1+$P29),'Expenses and revenues'!$D22/12*(1+$P29))</f>
        <v>0</v>
      </c>
      <c r="J29" s="35">
        <f>IF('Expenses and revenues'!$E22='Valikkojen sisällöt'!$A$2,'Expenses and revenues'!$D22*(1+$P29),'Expenses and revenues'!$D22/12*(1+$P29))</f>
        <v>0</v>
      </c>
      <c r="K29" s="34">
        <f>IF('Expenses and revenues'!$E22='Valikkojen sisällöt'!$A$2,'Expenses and revenues'!$D22*(1+$P29),'Expenses and revenues'!$D22/12*(1+$P29))</f>
        <v>0</v>
      </c>
      <c r="L29" s="35">
        <f>IF('Expenses and revenues'!$E22='Valikkojen sisällöt'!$A$2,'Expenses and revenues'!$D22*(1+$P29),'Expenses and revenues'!$D22/12*(1+$P29))</f>
        <v>0</v>
      </c>
      <c r="M29" s="34">
        <f>IF('Expenses and revenues'!$E22='Valikkojen sisällöt'!$A$2,'Expenses and revenues'!$D22*(1+$P29),'Expenses and revenues'!$D22/12*(1+$P29))</f>
        <v>0</v>
      </c>
      <c r="N29" s="48">
        <f>IF('Expenses and revenues'!$E22='Valikkojen sisällöt'!$A$2,'Expenses and revenues'!$D22*(1+$P29),'Expenses and revenues'!$D22/12*(1+$P29))</f>
        <v>0</v>
      </c>
      <c r="O29" s="45">
        <f t="shared" si="3"/>
        <v>0</v>
      </c>
      <c r="P29" s="128">
        <v>0</v>
      </c>
      <c r="T29" s="4"/>
    </row>
    <row r="30" spans="1:20" ht="25" customHeight="1" outlineLevel="2" x14ac:dyDescent="0.2">
      <c r="A30" s="39"/>
      <c r="B30" s="39" t="s">
        <v>28</v>
      </c>
      <c r="C30" s="38">
        <f>IF('Expenses and revenues'!$E23='Valikkojen sisällöt'!$A$2,'Expenses and revenues'!$D23*(1+$P30),'Expenses and revenues'!$D23/12*(1+$P30))</f>
        <v>0</v>
      </c>
      <c r="D30" s="38">
        <f>IF('Expenses and revenues'!$E23='Valikkojen sisällöt'!$A$2,'Expenses and revenues'!$D23*(1+$P30),'Expenses and revenues'!$D23/12*(1+$P30))</f>
        <v>0</v>
      </c>
      <c r="E30" s="38">
        <f>IF('Expenses and revenues'!$E23='Valikkojen sisällöt'!$A$2,'Expenses and revenues'!$D23*(1+$P30),'Expenses and revenues'!$D23/12*(1+$P30))</f>
        <v>0</v>
      </c>
      <c r="F30" s="38">
        <f>IF('Expenses and revenues'!$E23='Valikkojen sisällöt'!$A$2,'Expenses and revenues'!$D23*(1+$P30),'Expenses and revenues'!$D23/12*(1+$P30))</f>
        <v>0</v>
      </c>
      <c r="G30" s="38">
        <f>IF('Expenses and revenues'!$E23='Valikkojen sisällöt'!$A$2,'Expenses and revenues'!$D23*(1+$P30),'Expenses and revenues'!$D23/12*(1+$P30))</f>
        <v>0</v>
      </c>
      <c r="H30" s="38">
        <f>IF('Expenses and revenues'!$E23='Valikkojen sisällöt'!$A$2,'Expenses and revenues'!$D23*(1+$P30),'Expenses and revenues'!$D23/12*(1+$P30))</f>
        <v>0</v>
      </c>
      <c r="I30" s="38">
        <f>IF('Expenses and revenues'!$E23='Valikkojen sisällöt'!$A$2,'Expenses and revenues'!$D23*(1+$P30),'Expenses and revenues'!$D23/12*(1+$P30))</f>
        <v>0</v>
      </c>
      <c r="J30" s="38">
        <f>IF('Expenses and revenues'!$E23='Valikkojen sisällöt'!$A$2,'Expenses and revenues'!$D23*(1+$P30),'Expenses and revenues'!$D23/12*(1+$P30))</f>
        <v>0</v>
      </c>
      <c r="K30" s="38">
        <f>IF('Expenses and revenues'!$E23='Valikkojen sisällöt'!$A$2,'Expenses and revenues'!$D23*(1+$P30),'Expenses and revenues'!$D23/12*(1+$P30))</f>
        <v>0</v>
      </c>
      <c r="L30" s="38">
        <f>IF('Expenses and revenues'!$E23='Valikkojen sisällöt'!$A$2,'Expenses and revenues'!$D23*(1+$P30),'Expenses and revenues'!$D23/12*(1+$P30))</f>
        <v>0</v>
      </c>
      <c r="M30" s="38">
        <f>IF('Expenses and revenues'!$E23='Valikkojen sisällöt'!$A$2,'Expenses and revenues'!$D23*(1+$P30),'Expenses and revenues'!$D23/12*(1+$P30))</f>
        <v>0</v>
      </c>
      <c r="N30" s="49">
        <f>IF('Expenses and revenues'!$E23='Valikkojen sisällöt'!$A$2,'Expenses and revenues'!$D23*(1+$P30),'Expenses and revenues'!$D23/12*(1+$P30))</f>
        <v>0</v>
      </c>
      <c r="O30" s="44">
        <f t="shared" si="3"/>
        <v>0</v>
      </c>
      <c r="P30" s="128">
        <v>0</v>
      </c>
      <c r="T30" s="4"/>
    </row>
    <row r="31" spans="1:20" ht="25" customHeight="1" outlineLevel="2" x14ac:dyDescent="0.2">
      <c r="A31" s="30"/>
      <c r="B31" s="30" t="s">
        <v>29</v>
      </c>
      <c r="C31" s="34">
        <f>IF('Expenses and revenues'!$E24='Valikkojen sisällöt'!$A$2,'Expenses and revenues'!$D24*(1+$P31),'Expenses and revenues'!$D24/12*(1+$P31))</f>
        <v>0</v>
      </c>
      <c r="D31" s="35">
        <f>IF('Expenses and revenues'!$E24='Valikkojen sisällöt'!$A$2,'Expenses and revenues'!$D24*(1+$P31),'Expenses and revenues'!$D24/12*(1+$P31))</f>
        <v>0</v>
      </c>
      <c r="E31" s="34">
        <f>IF('Expenses and revenues'!$E24='Valikkojen sisällöt'!$A$2,'Expenses and revenues'!$D24*(1+$P31),'Expenses and revenues'!$D24/12*(1+$P31))</f>
        <v>0</v>
      </c>
      <c r="F31" s="35">
        <f>IF('Expenses and revenues'!$E24='Valikkojen sisällöt'!$A$2,'Expenses and revenues'!$D24*(1+$P31),'Expenses and revenues'!$D24/12*(1+$P31))</f>
        <v>0</v>
      </c>
      <c r="G31" s="34">
        <f>IF('Expenses and revenues'!$E24='Valikkojen sisällöt'!$A$2,'Expenses and revenues'!$D24*(1+$P31),'Expenses and revenues'!$D24/12*(1+$P31))</f>
        <v>0</v>
      </c>
      <c r="H31" s="35">
        <f>IF('Expenses and revenues'!$E24='Valikkojen sisällöt'!$A$2,'Expenses and revenues'!$D24*(1+$P31),'Expenses and revenues'!$D24/12*(1+$P31))</f>
        <v>0</v>
      </c>
      <c r="I31" s="34">
        <f>IF('Expenses and revenues'!$E24='Valikkojen sisällöt'!$A$2,'Expenses and revenues'!$D24*(1+$P31),'Expenses and revenues'!$D24/12*(1+$P31))</f>
        <v>0</v>
      </c>
      <c r="J31" s="35">
        <f>IF('Expenses and revenues'!$E24='Valikkojen sisällöt'!$A$2,'Expenses and revenues'!$D24*(1+$P31),'Expenses and revenues'!$D24/12*(1+$P31))</f>
        <v>0</v>
      </c>
      <c r="K31" s="34">
        <f>IF('Expenses and revenues'!$E24='Valikkojen sisällöt'!$A$2,'Expenses and revenues'!$D24*(1+$P31),'Expenses and revenues'!$D24/12*(1+$P31))</f>
        <v>0</v>
      </c>
      <c r="L31" s="35">
        <f>IF('Expenses and revenues'!$E24='Valikkojen sisällöt'!$A$2,'Expenses and revenues'!$D24*(1+$P31),'Expenses and revenues'!$D24/12*(1+$P31))</f>
        <v>0</v>
      </c>
      <c r="M31" s="34">
        <f>IF('Expenses and revenues'!$E24='Valikkojen sisällöt'!$A$2,'Expenses and revenues'!$D24*(1+$P31),'Expenses and revenues'!$D24/12*(1+$P31))</f>
        <v>0</v>
      </c>
      <c r="N31" s="48">
        <f>IF('Expenses and revenues'!$E24='Valikkojen sisällöt'!$A$2,'Expenses and revenues'!$D24*(1+$P31),'Expenses and revenues'!$D24/12*(1+$P31))</f>
        <v>0</v>
      </c>
      <c r="O31" s="45">
        <f t="shared" si="3"/>
        <v>0</v>
      </c>
      <c r="P31" s="128">
        <v>0</v>
      </c>
      <c r="T31" s="4"/>
    </row>
    <row r="32" spans="1:20" ht="25" customHeight="1" outlineLevel="2" x14ac:dyDescent="0.2">
      <c r="A32" s="39"/>
      <c r="B32" s="39" t="s">
        <v>30</v>
      </c>
      <c r="C32" s="38">
        <f>IF('Expenses and revenues'!$E25='Valikkojen sisällöt'!$A$2,'Expenses and revenues'!$D25*(1+$P32),'Expenses and revenues'!$D25/12*(1+$P32))</f>
        <v>0</v>
      </c>
      <c r="D32" s="38">
        <f>IF('Expenses and revenues'!$E25='Valikkojen sisällöt'!$A$2,'Expenses and revenues'!$D25*(1+$P32),'Expenses and revenues'!$D25/12*(1+$P32))</f>
        <v>0</v>
      </c>
      <c r="E32" s="38">
        <f>IF('Expenses and revenues'!$E25='Valikkojen sisällöt'!$A$2,'Expenses and revenues'!$D25*(1+$P32),'Expenses and revenues'!$D25/12*(1+$P32))</f>
        <v>0</v>
      </c>
      <c r="F32" s="38">
        <f>IF('Expenses and revenues'!$E25='Valikkojen sisällöt'!$A$2,'Expenses and revenues'!$D25*(1+$P32),'Expenses and revenues'!$D25/12*(1+$P32))</f>
        <v>0</v>
      </c>
      <c r="G32" s="38">
        <f>IF('Expenses and revenues'!$E25='Valikkojen sisällöt'!$A$2,'Expenses and revenues'!$D25*(1+$P32),'Expenses and revenues'!$D25/12*(1+$P32))</f>
        <v>0</v>
      </c>
      <c r="H32" s="38">
        <f>IF('Expenses and revenues'!$E25='Valikkojen sisällöt'!$A$2,'Expenses and revenues'!$D25*(1+$P32),'Expenses and revenues'!$D25/12*(1+$P32))</f>
        <v>0</v>
      </c>
      <c r="I32" s="38">
        <f>IF('Expenses and revenues'!$E25='Valikkojen sisällöt'!$A$2,'Expenses and revenues'!$D25*(1+$P32),'Expenses and revenues'!$D25/12*(1+$P32))</f>
        <v>0</v>
      </c>
      <c r="J32" s="38">
        <f>IF('Expenses and revenues'!$E25='Valikkojen sisällöt'!$A$2,'Expenses and revenues'!$D25*(1+$P32),'Expenses and revenues'!$D25/12*(1+$P32))</f>
        <v>0</v>
      </c>
      <c r="K32" s="38">
        <f>IF('Expenses and revenues'!$E25='Valikkojen sisällöt'!$A$2,'Expenses and revenues'!$D25*(1+$P32),'Expenses and revenues'!$D25/12*(1+$P32))</f>
        <v>0</v>
      </c>
      <c r="L32" s="38">
        <f>IF('Expenses and revenues'!$E25='Valikkojen sisällöt'!$A$2,'Expenses and revenues'!$D25*(1+$P32),'Expenses and revenues'!$D25/12*(1+$P32))</f>
        <v>0</v>
      </c>
      <c r="M32" s="38">
        <f>IF('Expenses and revenues'!$E25='Valikkojen sisällöt'!$A$2,'Expenses and revenues'!$D25*(1+$P32),'Expenses and revenues'!$D25/12*(1+$P32))</f>
        <v>0</v>
      </c>
      <c r="N32" s="49">
        <f>IF('Expenses and revenues'!$E25='Valikkojen sisällöt'!$A$2,'Expenses and revenues'!$D25*(1+$P32),'Expenses and revenues'!$D25/12*(1+$P32))</f>
        <v>0</v>
      </c>
      <c r="O32" s="44">
        <f t="shared" si="3"/>
        <v>0</v>
      </c>
      <c r="P32" s="128">
        <v>0</v>
      </c>
      <c r="T32" s="4"/>
    </row>
    <row r="33" spans="1:20" ht="25" customHeight="1" outlineLevel="2" x14ac:dyDescent="0.2">
      <c r="A33" s="30"/>
      <c r="B33" s="30" t="s">
        <v>31</v>
      </c>
      <c r="C33" s="34">
        <f>IF('Expenses and revenues'!$E26='Valikkojen sisällöt'!$A$2,'Expenses and revenues'!$D26*(1+$P33),'Expenses and revenues'!$D26/12*(1+$P33))</f>
        <v>0</v>
      </c>
      <c r="D33" s="35">
        <f>IF('Expenses and revenues'!$E26='Valikkojen sisällöt'!$A$2,'Expenses and revenues'!$D26*(1+$P33),'Expenses and revenues'!$D26/12*(1+$P33))</f>
        <v>0</v>
      </c>
      <c r="E33" s="34">
        <f>IF('Expenses and revenues'!$E26='Valikkojen sisällöt'!$A$2,'Expenses and revenues'!$D26*(1+$P33),'Expenses and revenues'!$D26/12*(1+$P33))</f>
        <v>0</v>
      </c>
      <c r="F33" s="35">
        <f>IF('Expenses and revenues'!$E26='Valikkojen sisällöt'!$A$2,'Expenses and revenues'!$D26*(1+$P33),'Expenses and revenues'!$D26/12*(1+$P33))</f>
        <v>0</v>
      </c>
      <c r="G33" s="34">
        <f>IF('Expenses and revenues'!$E26='Valikkojen sisällöt'!$A$2,'Expenses and revenues'!$D26*(1+$P33),'Expenses and revenues'!$D26/12*(1+$P33))</f>
        <v>0</v>
      </c>
      <c r="H33" s="35">
        <f>IF('Expenses and revenues'!$E26='Valikkojen sisällöt'!$A$2,'Expenses and revenues'!$D26*(1+$P33),'Expenses and revenues'!$D26/12*(1+$P33))</f>
        <v>0</v>
      </c>
      <c r="I33" s="34">
        <f>IF('Expenses and revenues'!$E26='Valikkojen sisällöt'!$A$2,'Expenses and revenues'!$D26*(1+$P33),'Expenses and revenues'!$D26/12*(1+$P33))</f>
        <v>0</v>
      </c>
      <c r="J33" s="35">
        <f>IF('Expenses and revenues'!$E26='Valikkojen sisällöt'!$A$2,'Expenses and revenues'!$D26*(1+$P33),'Expenses and revenues'!$D26/12*(1+$P33))</f>
        <v>0</v>
      </c>
      <c r="K33" s="34">
        <f>IF('Expenses and revenues'!$E26='Valikkojen sisällöt'!$A$2,'Expenses and revenues'!$D26*(1+$P33),'Expenses and revenues'!$D26/12*(1+$P33))</f>
        <v>0</v>
      </c>
      <c r="L33" s="35">
        <f>IF('Expenses and revenues'!$E26='Valikkojen sisällöt'!$A$2,'Expenses and revenues'!$D26*(1+$P33),'Expenses and revenues'!$D26/12*(1+$P33))</f>
        <v>0</v>
      </c>
      <c r="M33" s="34">
        <f>IF('Expenses and revenues'!$E26='Valikkojen sisällöt'!$A$2,'Expenses and revenues'!$D26*(1+$P33),'Expenses and revenues'!$D26/12*(1+$P33))</f>
        <v>0</v>
      </c>
      <c r="N33" s="48">
        <f>IF('Expenses and revenues'!$E26='Valikkojen sisällöt'!$A$2,'Expenses and revenues'!$D26*(1+$P33),'Expenses and revenues'!$D26/12*(1+$P33))</f>
        <v>0</v>
      </c>
      <c r="O33" s="45">
        <f t="shared" si="3"/>
        <v>0</v>
      </c>
      <c r="P33" s="128">
        <v>0</v>
      </c>
      <c r="T33" s="4"/>
    </row>
    <row r="34" spans="1:20" ht="25" customHeight="1" outlineLevel="1" thickBot="1" x14ac:dyDescent="0.25">
      <c r="A34" s="88" t="s">
        <v>32</v>
      </c>
      <c r="B34" s="89"/>
      <c r="C34" s="90">
        <f>SUM(C35:C40)</f>
        <v>0</v>
      </c>
      <c r="D34" s="91">
        <f t="shared" ref="D34:N34" si="5">SUM(D35:D40)</f>
        <v>0</v>
      </c>
      <c r="E34" s="90">
        <f t="shared" si="5"/>
        <v>0</v>
      </c>
      <c r="F34" s="91">
        <f t="shared" si="5"/>
        <v>0</v>
      </c>
      <c r="G34" s="90">
        <f t="shared" si="5"/>
        <v>0</v>
      </c>
      <c r="H34" s="91">
        <f t="shared" si="5"/>
        <v>0</v>
      </c>
      <c r="I34" s="90">
        <f t="shared" si="5"/>
        <v>0</v>
      </c>
      <c r="J34" s="91">
        <f t="shared" si="5"/>
        <v>0</v>
      </c>
      <c r="K34" s="90">
        <f t="shared" si="5"/>
        <v>0</v>
      </c>
      <c r="L34" s="91">
        <f t="shared" si="5"/>
        <v>0</v>
      </c>
      <c r="M34" s="90">
        <f t="shared" si="5"/>
        <v>0</v>
      </c>
      <c r="N34" s="92">
        <f t="shared" si="5"/>
        <v>0</v>
      </c>
      <c r="O34" s="93">
        <f t="shared" si="3"/>
        <v>0</v>
      </c>
      <c r="P34" s="29"/>
      <c r="T34" s="4"/>
    </row>
    <row r="35" spans="1:20" ht="25" customHeight="1" outlineLevel="2" x14ac:dyDescent="0.2">
      <c r="A35" s="30"/>
      <c r="B35" s="30" t="s">
        <v>33</v>
      </c>
      <c r="C35" s="34">
        <f>IF('Expenses and revenues'!$E28='Valikkojen sisällöt'!$A$2,'Expenses and revenues'!$D28*(1+$P35),'Expenses and revenues'!$D28/12*(1+$P35))</f>
        <v>0</v>
      </c>
      <c r="D35" s="35">
        <f>IF('Expenses and revenues'!$E28='Valikkojen sisällöt'!$A$2,'Expenses and revenues'!$D28*(1+$P35),'Expenses and revenues'!$D28/12*(1+$P35))</f>
        <v>0</v>
      </c>
      <c r="E35" s="34">
        <f>IF('Expenses and revenues'!$E28='Valikkojen sisällöt'!$A$2,'Expenses and revenues'!$D28*(1+$P35),'Expenses and revenues'!$D28/12*(1+$P35))</f>
        <v>0</v>
      </c>
      <c r="F35" s="35">
        <f>IF('Expenses and revenues'!$E28='Valikkojen sisällöt'!$A$2,'Expenses and revenues'!$D28*(1+$P35),'Expenses and revenues'!$D28/12*(1+$P35))</f>
        <v>0</v>
      </c>
      <c r="G35" s="34">
        <f>IF('Expenses and revenues'!$E28='Valikkojen sisällöt'!$A$2,'Expenses and revenues'!$D28*(1+$P35),'Expenses and revenues'!$D28/12*(1+$P35))</f>
        <v>0</v>
      </c>
      <c r="H35" s="35">
        <f>IF('Expenses and revenues'!$E28='Valikkojen sisällöt'!$A$2,'Expenses and revenues'!$D28*(1+$P35),'Expenses and revenues'!$D28/12*(1+$P35))</f>
        <v>0</v>
      </c>
      <c r="I35" s="34">
        <f>IF('Expenses and revenues'!$E28='Valikkojen sisällöt'!$A$2,'Expenses and revenues'!$D28*(1+$P35),'Expenses and revenues'!$D28/12*(1+$P35))</f>
        <v>0</v>
      </c>
      <c r="J35" s="35">
        <f>IF('Expenses and revenues'!$E28='Valikkojen sisällöt'!$A$2,'Expenses and revenues'!$D28*(1+$P35),'Expenses and revenues'!$D28/12*(1+$P35))</f>
        <v>0</v>
      </c>
      <c r="K35" s="34">
        <f>IF('Expenses and revenues'!$E28='Valikkojen sisällöt'!$A$2,'Expenses and revenues'!$D28*(1+$P35),'Expenses and revenues'!$D28/12*(1+$P35))</f>
        <v>0</v>
      </c>
      <c r="L35" s="35">
        <f>IF('Expenses and revenues'!$E28='Valikkojen sisällöt'!$A$2,'Expenses and revenues'!$D28*(1+$P35),'Expenses and revenues'!$D28/12*(1+$P35))</f>
        <v>0</v>
      </c>
      <c r="M35" s="34">
        <f>IF('Expenses and revenues'!$E28='Valikkojen sisällöt'!$A$2,'Expenses and revenues'!$D28*(1+$P35),'Expenses and revenues'!$D28/12*(1+$P35))</f>
        <v>0</v>
      </c>
      <c r="N35" s="48">
        <f>IF('Expenses and revenues'!$E28='Valikkojen sisällöt'!$A$2,'Expenses and revenues'!$D28*(1+$P35),'Expenses and revenues'!$D28/12*(1+$P35))</f>
        <v>0</v>
      </c>
      <c r="O35" s="45">
        <f t="shared" si="3"/>
        <v>0</v>
      </c>
      <c r="P35" s="128">
        <v>0</v>
      </c>
      <c r="T35" s="4"/>
    </row>
    <row r="36" spans="1:20" ht="25" customHeight="1" outlineLevel="2" x14ac:dyDescent="0.2">
      <c r="A36" s="39"/>
      <c r="B36" s="39" t="s">
        <v>34</v>
      </c>
      <c r="C36" s="38">
        <f>IF('Expenses and revenues'!$E29='Valikkojen sisällöt'!$A$2,'Expenses and revenues'!$D29*(1+$P36),'Expenses and revenues'!$D29/12*(1+$P36))</f>
        <v>0</v>
      </c>
      <c r="D36" s="38">
        <f>IF('Expenses and revenues'!$E29='Valikkojen sisällöt'!$A$2,'Expenses and revenues'!$D29*(1+$P36),'Expenses and revenues'!$D29/12*(1+$P36))</f>
        <v>0</v>
      </c>
      <c r="E36" s="38">
        <f>IF('Expenses and revenues'!$E29='Valikkojen sisällöt'!$A$2,'Expenses and revenues'!$D29*(1+$P36),'Expenses and revenues'!$D29/12*(1+$P36))</f>
        <v>0</v>
      </c>
      <c r="F36" s="38">
        <f>IF('Expenses and revenues'!$E29='Valikkojen sisällöt'!$A$2,'Expenses and revenues'!$D29*(1+$P36),'Expenses and revenues'!$D29/12*(1+$P36))</f>
        <v>0</v>
      </c>
      <c r="G36" s="38">
        <f>IF('Expenses and revenues'!$E29='Valikkojen sisällöt'!$A$2,'Expenses and revenues'!$D29*(1+$P36),'Expenses and revenues'!$D29/12*(1+$P36))</f>
        <v>0</v>
      </c>
      <c r="H36" s="38">
        <f>IF('Expenses and revenues'!$E29='Valikkojen sisällöt'!$A$2,'Expenses and revenues'!$D29*(1+$P36),'Expenses and revenues'!$D29/12*(1+$P36))</f>
        <v>0</v>
      </c>
      <c r="I36" s="38">
        <f>IF('Expenses and revenues'!$E29='Valikkojen sisällöt'!$A$2,'Expenses and revenues'!$D29*(1+$P36),'Expenses and revenues'!$D29/12*(1+$P36))</f>
        <v>0</v>
      </c>
      <c r="J36" s="38">
        <f>IF('Expenses and revenues'!$E29='Valikkojen sisällöt'!$A$2,'Expenses and revenues'!$D29*(1+$P36),'Expenses and revenues'!$D29/12*(1+$P36))</f>
        <v>0</v>
      </c>
      <c r="K36" s="38">
        <f>IF('Expenses and revenues'!$E29='Valikkojen sisällöt'!$A$2,'Expenses and revenues'!$D29*(1+$P36),'Expenses and revenues'!$D29/12*(1+$P36))</f>
        <v>0</v>
      </c>
      <c r="L36" s="38">
        <f>IF('Expenses and revenues'!$E29='Valikkojen sisällöt'!$A$2,'Expenses and revenues'!$D29*(1+$P36),'Expenses and revenues'!$D29/12*(1+$P36))</f>
        <v>0</v>
      </c>
      <c r="M36" s="38">
        <f>IF('Expenses and revenues'!$E29='Valikkojen sisällöt'!$A$2,'Expenses and revenues'!$D29*(1+$P36),'Expenses and revenues'!$D29/12*(1+$P36))</f>
        <v>0</v>
      </c>
      <c r="N36" s="49">
        <f>IF('Expenses and revenues'!$E29='Valikkojen sisällöt'!$A$2,'Expenses and revenues'!$D29*(1+$P36),'Expenses and revenues'!$D29/12*(1+$P36))</f>
        <v>0</v>
      </c>
      <c r="O36" s="44">
        <f t="shared" si="3"/>
        <v>0</v>
      </c>
      <c r="P36" s="128">
        <v>0</v>
      </c>
      <c r="T36" s="4"/>
    </row>
    <row r="37" spans="1:20" ht="25" customHeight="1" outlineLevel="2" x14ac:dyDescent="0.2">
      <c r="A37" s="30"/>
      <c r="B37" s="30" t="s">
        <v>35</v>
      </c>
      <c r="C37" s="34">
        <f>IF('Expenses and revenues'!$E30='Valikkojen sisällöt'!$A$2,'Expenses and revenues'!$D30*(1+$P37),'Expenses and revenues'!$D30/12*(1+$P37))</f>
        <v>0</v>
      </c>
      <c r="D37" s="35">
        <f>IF('Expenses and revenues'!$E30='Valikkojen sisällöt'!$A$2,'Expenses and revenues'!$D30*(1+$P37),'Expenses and revenues'!$D30/12*(1+$P37))</f>
        <v>0</v>
      </c>
      <c r="E37" s="34">
        <f>IF('Expenses and revenues'!$E30='Valikkojen sisällöt'!$A$2,'Expenses and revenues'!$D30*(1+$P37),'Expenses and revenues'!$D30/12*(1+$P37))</f>
        <v>0</v>
      </c>
      <c r="F37" s="35">
        <f>IF('Expenses and revenues'!$E30='Valikkojen sisällöt'!$A$2,'Expenses and revenues'!$D30*(1+$P37),'Expenses and revenues'!$D30/12*(1+$P37))</f>
        <v>0</v>
      </c>
      <c r="G37" s="34">
        <f>IF('Expenses and revenues'!$E30='Valikkojen sisällöt'!$A$2,'Expenses and revenues'!$D30*(1+$P37),'Expenses and revenues'!$D30/12*(1+$P37))</f>
        <v>0</v>
      </c>
      <c r="H37" s="35">
        <f>IF('Expenses and revenues'!$E30='Valikkojen sisällöt'!$A$2,'Expenses and revenues'!$D30*(1+$P37),'Expenses and revenues'!$D30/12*(1+$P37))</f>
        <v>0</v>
      </c>
      <c r="I37" s="34">
        <f>IF('Expenses and revenues'!$E30='Valikkojen sisällöt'!$A$2,'Expenses and revenues'!$D30*(1+$P37),'Expenses and revenues'!$D30/12*(1+$P37))</f>
        <v>0</v>
      </c>
      <c r="J37" s="35">
        <f>IF('Expenses and revenues'!$E30='Valikkojen sisällöt'!$A$2,'Expenses and revenues'!$D30*(1+$P37),'Expenses and revenues'!$D30/12*(1+$P37))</f>
        <v>0</v>
      </c>
      <c r="K37" s="34">
        <f>IF('Expenses and revenues'!$E30='Valikkojen sisällöt'!$A$2,'Expenses and revenues'!$D30*(1+$P37),'Expenses and revenues'!$D30/12*(1+$P37))</f>
        <v>0</v>
      </c>
      <c r="L37" s="35">
        <f>IF('Expenses and revenues'!$E30='Valikkojen sisällöt'!$A$2,'Expenses and revenues'!$D30*(1+$P37),'Expenses and revenues'!$D30/12*(1+$P37))</f>
        <v>0</v>
      </c>
      <c r="M37" s="34">
        <f>IF('Expenses and revenues'!$E30='Valikkojen sisällöt'!$A$2,'Expenses and revenues'!$D30*(1+$P37),'Expenses and revenues'!$D30/12*(1+$P37))</f>
        <v>0</v>
      </c>
      <c r="N37" s="48">
        <f>IF('Expenses and revenues'!$E30='Valikkojen sisällöt'!$A$2,'Expenses and revenues'!$D30*(1+$P37),'Expenses and revenues'!$D30/12*(1+$P37))</f>
        <v>0</v>
      </c>
      <c r="O37" s="45">
        <f t="shared" si="3"/>
        <v>0</v>
      </c>
      <c r="P37" s="128">
        <v>0</v>
      </c>
      <c r="T37" s="4"/>
    </row>
    <row r="38" spans="1:20" ht="25" customHeight="1" outlineLevel="2" x14ac:dyDescent="0.2">
      <c r="A38" s="39"/>
      <c r="B38" s="39" t="s">
        <v>36</v>
      </c>
      <c r="C38" s="38">
        <f>IF('Expenses and revenues'!$E31='Valikkojen sisällöt'!$A$2,'Expenses and revenues'!$D31*(1+$P38),'Expenses and revenues'!$D31/12*(1+$P38))</f>
        <v>0</v>
      </c>
      <c r="D38" s="38">
        <f>IF('Expenses and revenues'!$E31='Valikkojen sisällöt'!$A$2,'Expenses and revenues'!$D31*(1+$P38),'Expenses and revenues'!$D31/12*(1+$P38))</f>
        <v>0</v>
      </c>
      <c r="E38" s="38">
        <f>IF('Expenses and revenues'!$E31='Valikkojen sisällöt'!$A$2,'Expenses and revenues'!$D31*(1+$P38),'Expenses and revenues'!$D31/12*(1+$P38))</f>
        <v>0</v>
      </c>
      <c r="F38" s="38">
        <f>IF('Expenses and revenues'!$E31='Valikkojen sisällöt'!$A$2,'Expenses and revenues'!$D31*(1+$P38),'Expenses and revenues'!$D31/12*(1+$P38))</f>
        <v>0</v>
      </c>
      <c r="G38" s="38">
        <f>IF('Expenses and revenues'!$E31='Valikkojen sisällöt'!$A$2,'Expenses and revenues'!$D31*(1+$P38),'Expenses and revenues'!$D31/12*(1+$P38))</f>
        <v>0</v>
      </c>
      <c r="H38" s="38">
        <f>IF('Expenses and revenues'!$E31='Valikkojen sisällöt'!$A$2,'Expenses and revenues'!$D31*(1+$P38),'Expenses and revenues'!$D31/12*(1+$P38))</f>
        <v>0</v>
      </c>
      <c r="I38" s="38">
        <f>IF('Expenses and revenues'!$E31='Valikkojen sisällöt'!$A$2,'Expenses and revenues'!$D31*(1+$P38),'Expenses and revenues'!$D31/12*(1+$P38))</f>
        <v>0</v>
      </c>
      <c r="J38" s="38">
        <f>IF('Expenses and revenues'!$E31='Valikkojen sisällöt'!$A$2,'Expenses and revenues'!$D31*(1+$P38),'Expenses and revenues'!$D31/12*(1+$P38))</f>
        <v>0</v>
      </c>
      <c r="K38" s="38">
        <f>IF('Expenses and revenues'!$E31='Valikkojen sisällöt'!$A$2,'Expenses and revenues'!$D31*(1+$P38),'Expenses and revenues'!$D31/12*(1+$P38))</f>
        <v>0</v>
      </c>
      <c r="L38" s="38">
        <f>IF('Expenses and revenues'!$E31='Valikkojen sisällöt'!$A$2,'Expenses and revenues'!$D31*(1+$P38),'Expenses and revenues'!$D31/12*(1+$P38))</f>
        <v>0</v>
      </c>
      <c r="M38" s="38">
        <f>IF('Expenses and revenues'!$E31='Valikkojen sisällöt'!$A$2,'Expenses and revenues'!$D31*(1+$P38),'Expenses and revenues'!$D31/12*(1+$P38))</f>
        <v>0</v>
      </c>
      <c r="N38" s="49">
        <f>IF('Expenses and revenues'!$E31='Valikkojen sisällöt'!$A$2,'Expenses and revenues'!$D31*(1+$P38),'Expenses and revenues'!$D31/12*(1+$P38))</f>
        <v>0</v>
      </c>
      <c r="O38" s="44">
        <f t="shared" si="3"/>
        <v>0</v>
      </c>
      <c r="P38" s="128">
        <v>0</v>
      </c>
      <c r="T38" s="4"/>
    </row>
    <row r="39" spans="1:20" ht="25" customHeight="1" outlineLevel="2" x14ac:dyDescent="0.2">
      <c r="A39" s="30"/>
      <c r="B39" s="30" t="s">
        <v>37</v>
      </c>
      <c r="C39" s="34">
        <f>IF('Expenses and revenues'!$E32='Valikkojen sisällöt'!$A$2,'Expenses and revenues'!$D32*(1+$P39),'Expenses and revenues'!$D32/12*(1+$P39))</f>
        <v>0</v>
      </c>
      <c r="D39" s="35">
        <f>IF('Expenses and revenues'!$E32='Valikkojen sisällöt'!$A$2,'Expenses and revenues'!$D32*(1+$P39),'Expenses and revenues'!$D32/12*(1+$P39))</f>
        <v>0</v>
      </c>
      <c r="E39" s="34">
        <f>IF('Expenses and revenues'!$E32='Valikkojen sisällöt'!$A$2,'Expenses and revenues'!$D32*(1+$P39),'Expenses and revenues'!$D32/12*(1+$P39))</f>
        <v>0</v>
      </c>
      <c r="F39" s="35">
        <f>IF('Expenses and revenues'!$E32='Valikkojen sisällöt'!$A$2,'Expenses and revenues'!$D32*(1+$P39),'Expenses and revenues'!$D32/12*(1+$P39))</f>
        <v>0</v>
      </c>
      <c r="G39" s="34">
        <f>IF('Expenses and revenues'!$E32='Valikkojen sisällöt'!$A$2,'Expenses and revenues'!$D32*(1+$P39),'Expenses and revenues'!$D32/12*(1+$P39))</f>
        <v>0</v>
      </c>
      <c r="H39" s="35">
        <f>IF('Expenses and revenues'!$E32='Valikkojen sisällöt'!$A$2,'Expenses and revenues'!$D32*(1+$P39),'Expenses and revenues'!$D32/12*(1+$P39))</f>
        <v>0</v>
      </c>
      <c r="I39" s="34">
        <f>IF('Expenses and revenues'!$E32='Valikkojen sisällöt'!$A$2,'Expenses and revenues'!$D32*(1+$P39),'Expenses and revenues'!$D32/12*(1+$P39))</f>
        <v>0</v>
      </c>
      <c r="J39" s="35">
        <f>IF('Expenses and revenues'!$E32='Valikkojen sisällöt'!$A$2,'Expenses and revenues'!$D32*(1+$P39),'Expenses and revenues'!$D32/12*(1+$P39))</f>
        <v>0</v>
      </c>
      <c r="K39" s="34">
        <f>IF('Expenses and revenues'!$E32='Valikkojen sisällöt'!$A$2,'Expenses and revenues'!$D32*(1+$P39),'Expenses and revenues'!$D32/12*(1+$P39))</f>
        <v>0</v>
      </c>
      <c r="L39" s="35">
        <f>IF('Expenses and revenues'!$E32='Valikkojen sisällöt'!$A$2,'Expenses and revenues'!$D32*(1+$P39),'Expenses and revenues'!$D32/12*(1+$P39))</f>
        <v>0</v>
      </c>
      <c r="M39" s="34">
        <f>IF('Expenses and revenues'!$E32='Valikkojen sisällöt'!$A$2,'Expenses and revenues'!$D32*(1+$P39),'Expenses and revenues'!$D32/12*(1+$P39))</f>
        <v>0</v>
      </c>
      <c r="N39" s="48">
        <f>IF('Expenses and revenues'!$E32='Valikkojen sisällöt'!$A$2,'Expenses and revenues'!$D32*(1+$P39),'Expenses and revenues'!$D32/12*(1+$P39))</f>
        <v>0</v>
      </c>
      <c r="O39" s="45">
        <f t="shared" si="3"/>
        <v>0</v>
      </c>
      <c r="P39" s="128">
        <v>0</v>
      </c>
      <c r="T39" s="4"/>
    </row>
    <row r="40" spans="1:20" ht="25" customHeight="1" outlineLevel="2" x14ac:dyDescent="0.2">
      <c r="A40" s="39"/>
      <c r="B40" s="39" t="s">
        <v>126</v>
      </c>
      <c r="C40" s="38">
        <f>IF('Expenses and revenues'!$E33='Valikkojen sisällöt'!$A$2,'Expenses and revenues'!$D33*(1+$P40),'Expenses and revenues'!$D33/12*(1+$P40))</f>
        <v>0</v>
      </c>
      <c r="D40" s="38">
        <f>IF('Expenses and revenues'!$E33='Valikkojen sisällöt'!$A$2,'Expenses and revenues'!$D33*(1+$P40),'Expenses and revenues'!$D33/12*(1+$P40))</f>
        <v>0</v>
      </c>
      <c r="E40" s="38">
        <f>IF('Expenses and revenues'!$E33='Valikkojen sisällöt'!$A$2,'Expenses and revenues'!$D33*(1+$P40),'Expenses and revenues'!$D33/12*(1+$P40))</f>
        <v>0</v>
      </c>
      <c r="F40" s="38">
        <f>IF('Expenses and revenues'!$E33='Valikkojen sisällöt'!$A$2,'Expenses and revenues'!$D33*(1+$P40),'Expenses and revenues'!$D33/12*(1+$P40))</f>
        <v>0</v>
      </c>
      <c r="G40" s="38">
        <f>IF('Expenses and revenues'!$E33='Valikkojen sisällöt'!$A$2,'Expenses and revenues'!$D33*(1+$P40),'Expenses and revenues'!$D33/12*(1+$P40))</f>
        <v>0</v>
      </c>
      <c r="H40" s="38">
        <f>IF('Expenses and revenues'!$E33='Valikkojen sisällöt'!$A$2,'Expenses and revenues'!$D33*(1+$P40),'Expenses and revenues'!$D33/12*(1+$P40))</f>
        <v>0</v>
      </c>
      <c r="I40" s="38">
        <f>IF('Expenses and revenues'!$E33='Valikkojen sisällöt'!$A$2,'Expenses and revenues'!$D33*(1+$P40),'Expenses and revenues'!$D33/12*(1+$P40))</f>
        <v>0</v>
      </c>
      <c r="J40" s="38">
        <f>IF('Expenses and revenues'!$E33='Valikkojen sisällöt'!$A$2,'Expenses and revenues'!$D33*(1+$P40),'Expenses and revenues'!$D33/12*(1+$P40))</f>
        <v>0</v>
      </c>
      <c r="K40" s="38">
        <f>IF('Expenses and revenues'!$E33='Valikkojen sisällöt'!$A$2,'Expenses and revenues'!$D33*(1+$P40),'Expenses and revenues'!$D33/12*(1+$P40))</f>
        <v>0</v>
      </c>
      <c r="L40" s="38">
        <f>IF('Expenses and revenues'!$E33='Valikkojen sisällöt'!$A$2,'Expenses and revenues'!$D33*(1+$P40),'Expenses and revenues'!$D33/12*(1+$P40))</f>
        <v>0</v>
      </c>
      <c r="M40" s="38">
        <f>IF('Expenses and revenues'!$E33='Valikkojen sisällöt'!$A$2,'Expenses and revenues'!$D33*(1+$P40),'Expenses and revenues'!$D33/12*(1+$P40))</f>
        <v>0</v>
      </c>
      <c r="N40" s="49">
        <f>IF('Expenses and revenues'!$E33='Valikkojen sisällöt'!$A$2,'Expenses and revenues'!$D33*(1+$P40),'Expenses and revenues'!$D33/12*(1+$P40))</f>
        <v>0</v>
      </c>
      <c r="O40" s="44">
        <f t="shared" si="3"/>
        <v>0</v>
      </c>
      <c r="P40" s="128">
        <v>0</v>
      </c>
      <c r="T40" s="4"/>
    </row>
    <row r="41" spans="1:20" ht="25" customHeight="1" outlineLevel="1" thickBot="1" x14ac:dyDescent="0.25">
      <c r="A41" s="88" t="s">
        <v>40</v>
      </c>
      <c r="B41" s="89"/>
      <c r="C41" s="90">
        <f>SUM(C42:C55)</f>
        <v>0</v>
      </c>
      <c r="D41" s="91">
        <f>SUM(D42:D55)</f>
        <v>0</v>
      </c>
      <c r="E41" s="91">
        <f t="shared" ref="E41:N41" si="6">SUM(E42:E55)</f>
        <v>0</v>
      </c>
      <c r="F41" s="91">
        <f t="shared" si="6"/>
        <v>0</v>
      </c>
      <c r="G41" s="91">
        <f t="shared" si="6"/>
        <v>0</v>
      </c>
      <c r="H41" s="91">
        <f t="shared" si="6"/>
        <v>0</v>
      </c>
      <c r="I41" s="91">
        <f t="shared" si="6"/>
        <v>0</v>
      </c>
      <c r="J41" s="91">
        <f t="shared" si="6"/>
        <v>0</v>
      </c>
      <c r="K41" s="91">
        <f t="shared" si="6"/>
        <v>0</v>
      </c>
      <c r="L41" s="91">
        <f t="shared" si="6"/>
        <v>0</v>
      </c>
      <c r="M41" s="91">
        <f t="shared" si="6"/>
        <v>0</v>
      </c>
      <c r="N41" s="91">
        <f t="shared" si="6"/>
        <v>0</v>
      </c>
      <c r="O41" s="93">
        <f t="shared" si="3"/>
        <v>0</v>
      </c>
      <c r="P41" s="29"/>
      <c r="T41" s="4"/>
    </row>
    <row r="42" spans="1:20" ht="25" customHeight="1" outlineLevel="2" x14ac:dyDescent="0.2">
      <c r="A42" s="39"/>
      <c r="B42" s="39" t="s">
        <v>41</v>
      </c>
      <c r="C42" s="38">
        <f>IF('Expenses and revenues'!$E36='Valikkojen sisällöt'!$A$2,'Expenses and revenues'!$D36*(1+$P42),'Expenses and revenues'!$D36/12*(1+$P42))</f>
        <v>0</v>
      </c>
      <c r="D42" s="38">
        <f>IF('Expenses and revenues'!$E36='Valikkojen sisällöt'!$A$2,'Expenses and revenues'!$D36*(1+$P42),'Expenses and revenues'!$D36/12*(1+$P42))</f>
        <v>0</v>
      </c>
      <c r="E42" s="38">
        <f>IF('Expenses and revenues'!$E36='Valikkojen sisällöt'!$A$2,'Expenses and revenues'!$D36*(1+$P42),'Expenses and revenues'!$D36/12*(1+$P42))</f>
        <v>0</v>
      </c>
      <c r="F42" s="38">
        <f>IF('Expenses and revenues'!$E36='Valikkojen sisällöt'!$A$2,'Expenses and revenues'!$D36*(1+$P42),'Expenses and revenues'!$D36/12*(1+$P42))</f>
        <v>0</v>
      </c>
      <c r="G42" s="38">
        <f>IF('Expenses and revenues'!$E36='Valikkojen sisällöt'!$A$2,'Expenses and revenues'!$D36*(1+$P42),'Expenses and revenues'!$D36/12*(1+$P42))</f>
        <v>0</v>
      </c>
      <c r="H42" s="38">
        <f>IF('Expenses and revenues'!$E36='Valikkojen sisällöt'!$A$2,'Expenses and revenues'!$D36*(1+$P42),'Expenses and revenues'!$D36/12*(1+$P42))</f>
        <v>0</v>
      </c>
      <c r="I42" s="38">
        <f>IF('Expenses and revenues'!$E36='Valikkojen sisällöt'!$A$2,'Expenses and revenues'!$D36*(1+$P42),'Expenses and revenues'!$D36/12*(1+$P42))</f>
        <v>0</v>
      </c>
      <c r="J42" s="38">
        <f>IF('Expenses and revenues'!$E36='Valikkojen sisällöt'!$A$2,'Expenses and revenues'!$D36*(1+$P42),'Expenses and revenues'!$D36/12*(1+$P42))</f>
        <v>0</v>
      </c>
      <c r="K42" s="38">
        <f>IF('Expenses and revenues'!$E36='Valikkojen sisällöt'!$A$2,'Expenses and revenues'!$D36*(1+$P42),'Expenses and revenues'!$D36/12*(1+$P42))</f>
        <v>0</v>
      </c>
      <c r="L42" s="38">
        <f>IF('Expenses and revenues'!$E36='Valikkojen sisällöt'!$A$2,'Expenses and revenues'!$D36*(1+$P42),'Expenses and revenues'!$D36/12*(1+$P42))</f>
        <v>0</v>
      </c>
      <c r="M42" s="38">
        <f>IF('Expenses and revenues'!$E36='Valikkojen sisällöt'!$A$2,'Expenses and revenues'!$D36*(1+$P42),'Expenses and revenues'!$D36/12*(1+$P42))</f>
        <v>0</v>
      </c>
      <c r="N42" s="49">
        <f>IF('Expenses and revenues'!$E36='Valikkojen sisällöt'!$A$2,'Expenses and revenues'!$D36*(1+$P42),'Expenses and revenues'!$D36/12*(1+$P42))</f>
        <v>0</v>
      </c>
      <c r="O42" s="44">
        <f t="shared" si="3"/>
        <v>0</v>
      </c>
      <c r="P42" s="128">
        <v>0</v>
      </c>
      <c r="T42" s="4"/>
    </row>
    <row r="43" spans="1:20" ht="25" customHeight="1" outlineLevel="2" x14ac:dyDescent="0.2">
      <c r="A43" s="30"/>
      <c r="B43" s="30" t="s">
        <v>42</v>
      </c>
      <c r="C43" s="34">
        <f>IF('Expenses and revenues'!$E37='Valikkojen sisällöt'!$A$2,'Expenses and revenues'!$D37*(1+$P43),'Expenses and revenues'!$D37/12*(1+$P43))</f>
        <v>0</v>
      </c>
      <c r="D43" s="35">
        <f>IF('Expenses and revenues'!$E37='Valikkojen sisällöt'!$A$2,'Expenses and revenues'!$D37*(1+$P43),'Expenses and revenues'!$D37/12*(1+$P43))</f>
        <v>0</v>
      </c>
      <c r="E43" s="34">
        <f>IF('Expenses and revenues'!$E37='Valikkojen sisällöt'!$A$2,'Expenses and revenues'!$D37*(1+$P43),'Expenses and revenues'!$D37/12*(1+$P43))</f>
        <v>0</v>
      </c>
      <c r="F43" s="35">
        <f>IF('Expenses and revenues'!$E37='Valikkojen sisällöt'!$A$2,'Expenses and revenues'!$D37*(1+$P43),'Expenses and revenues'!$D37/12*(1+$P43))</f>
        <v>0</v>
      </c>
      <c r="G43" s="34">
        <f>IF('Expenses and revenues'!$E37='Valikkojen sisällöt'!$A$2,'Expenses and revenues'!$D37*(1+$P43),'Expenses and revenues'!$D37/12*(1+$P43))</f>
        <v>0</v>
      </c>
      <c r="H43" s="35">
        <f>IF('Expenses and revenues'!$E37='Valikkojen sisällöt'!$A$2,'Expenses and revenues'!$D37*(1+$P43),'Expenses and revenues'!$D37/12*(1+$P43))</f>
        <v>0</v>
      </c>
      <c r="I43" s="34">
        <f>IF('Expenses and revenues'!$E37='Valikkojen sisällöt'!$A$2,'Expenses and revenues'!$D37*(1+$P43),'Expenses and revenues'!$D37/12*(1+$P43))</f>
        <v>0</v>
      </c>
      <c r="J43" s="35">
        <f>IF('Expenses and revenues'!$E37='Valikkojen sisällöt'!$A$2,'Expenses and revenues'!$D37*(1+$P43),'Expenses and revenues'!$D37/12*(1+$P43))</f>
        <v>0</v>
      </c>
      <c r="K43" s="34">
        <f>IF('Expenses and revenues'!$E37='Valikkojen sisällöt'!$A$2,'Expenses and revenues'!$D37*(1+$P43),'Expenses and revenues'!$D37/12*(1+$P43))</f>
        <v>0</v>
      </c>
      <c r="L43" s="35">
        <f>IF('Expenses and revenues'!$E37='Valikkojen sisällöt'!$A$2,'Expenses and revenues'!$D37*(1+$P43),'Expenses and revenues'!$D37/12*(1+$P43))</f>
        <v>0</v>
      </c>
      <c r="M43" s="34">
        <f>IF('Expenses and revenues'!$E37='Valikkojen sisällöt'!$A$2,'Expenses and revenues'!$D37*(1+$P43),'Expenses and revenues'!$D37/12*(1+$P43))</f>
        <v>0</v>
      </c>
      <c r="N43" s="48">
        <f>IF('Expenses and revenues'!$E37='Valikkojen sisällöt'!$A$2,'Expenses and revenues'!$D37*(1+$P43),'Expenses and revenues'!$D37/12*(1+$P43))</f>
        <v>0</v>
      </c>
      <c r="O43" s="45">
        <f t="shared" si="3"/>
        <v>0</v>
      </c>
      <c r="P43" s="128">
        <v>0</v>
      </c>
      <c r="T43" s="4"/>
    </row>
    <row r="44" spans="1:20" ht="25" customHeight="1" outlineLevel="2" x14ac:dyDescent="0.2">
      <c r="A44" s="39"/>
      <c r="B44" s="39" t="s">
        <v>43</v>
      </c>
      <c r="C44" s="38">
        <f>IF('Expenses and revenues'!$E38='Valikkojen sisällöt'!$A$2,'Expenses and revenues'!$D38*(1+$P44),'Expenses and revenues'!$D38/12*(1+$P44))</f>
        <v>0</v>
      </c>
      <c r="D44" s="38">
        <f>IF('Expenses and revenues'!$E38='Valikkojen sisällöt'!$A$2,'Expenses and revenues'!$D38*(1+$P44),'Expenses and revenues'!$D38/12*(1+$P44))</f>
        <v>0</v>
      </c>
      <c r="E44" s="38">
        <f>IF('Expenses and revenues'!$E38='Valikkojen sisällöt'!$A$2,'Expenses and revenues'!$D38*(1+$P44),'Expenses and revenues'!$D38/12*(1+$P44))</f>
        <v>0</v>
      </c>
      <c r="F44" s="38">
        <f>IF('Expenses and revenues'!$E38='Valikkojen sisällöt'!$A$2,'Expenses and revenues'!$D38*(1+$P44),'Expenses and revenues'!$D38/12*(1+$P44))</f>
        <v>0</v>
      </c>
      <c r="G44" s="38">
        <f>IF('Expenses and revenues'!$E38='Valikkojen sisällöt'!$A$2,'Expenses and revenues'!$D38*(1+$P44),'Expenses and revenues'!$D38/12*(1+$P44))</f>
        <v>0</v>
      </c>
      <c r="H44" s="38">
        <f>IF('Expenses and revenues'!$E38='Valikkojen sisällöt'!$A$2,'Expenses and revenues'!$D38*(1+$P44),'Expenses and revenues'!$D38/12*(1+$P44))</f>
        <v>0</v>
      </c>
      <c r="I44" s="38">
        <f>IF('Expenses and revenues'!$E38='Valikkojen sisällöt'!$A$2,'Expenses and revenues'!$D38*(1+$P44),'Expenses and revenues'!$D38/12*(1+$P44))</f>
        <v>0</v>
      </c>
      <c r="J44" s="38">
        <f>IF('Expenses and revenues'!$E38='Valikkojen sisällöt'!$A$2,'Expenses and revenues'!$D38*(1+$P44),'Expenses and revenues'!$D38/12*(1+$P44))</f>
        <v>0</v>
      </c>
      <c r="K44" s="38">
        <f>IF('Expenses and revenues'!$E38='Valikkojen sisällöt'!$A$2,'Expenses and revenues'!$D38*(1+$P44),'Expenses and revenues'!$D38/12*(1+$P44))</f>
        <v>0</v>
      </c>
      <c r="L44" s="38">
        <f>IF('Expenses and revenues'!$E38='Valikkojen sisällöt'!$A$2,'Expenses and revenues'!$D38*(1+$P44),'Expenses and revenues'!$D38/12*(1+$P44))</f>
        <v>0</v>
      </c>
      <c r="M44" s="38">
        <f>IF('Expenses and revenues'!$E38='Valikkojen sisällöt'!$A$2,'Expenses and revenues'!$D38*(1+$P44),'Expenses and revenues'!$D38/12*(1+$P44))</f>
        <v>0</v>
      </c>
      <c r="N44" s="49">
        <f>IF('Expenses and revenues'!$E38='Valikkojen sisällöt'!$A$2,'Expenses and revenues'!$D38*(1+$P44),'Expenses and revenues'!$D38/12*(1+$P44))</f>
        <v>0</v>
      </c>
      <c r="O44" s="44">
        <f t="shared" si="3"/>
        <v>0</v>
      </c>
      <c r="P44" s="128">
        <v>0</v>
      </c>
      <c r="T44" s="4"/>
    </row>
    <row r="45" spans="1:20" ht="25" customHeight="1" outlineLevel="2" x14ac:dyDescent="0.2">
      <c r="A45" s="30"/>
      <c r="B45" s="30" t="s">
        <v>44</v>
      </c>
      <c r="C45" s="34">
        <f>IF('Expenses and revenues'!$E39='Valikkojen sisällöt'!$A$2,'Expenses and revenues'!$D39*(1+$P45),'Expenses and revenues'!$D39/12*(1+$P45))</f>
        <v>0</v>
      </c>
      <c r="D45" s="35">
        <f>IF('Expenses and revenues'!$E39='Valikkojen sisällöt'!$A$2,'Expenses and revenues'!$D39*(1+$P45),'Expenses and revenues'!$D39/12*(1+$P45))</f>
        <v>0</v>
      </c>
      <c r="E45" s="34">
        <f>IF('Expenses and revenues'!$E39='Valikkojen sisällöt'!$A$2,'Expenses and revenues'!$D39*(1+$P45),'Expenses and revenues'!$D39/12*(1+$P45))</f>
        <v>0</v>
      </c>
      <c r="F45" s="35">
        <f>IF('Expenses and revenues'!$E39='Valikkojen sisällöt'!$A$2,'Expenses and revenues'!$D39*(1+$P45),'Expenses and revenues'!$D39/12*(1+$P45))</f>
        <v>0</v>
      </c>
      <c r="G45" s="34">
        <f>IF('Expenses and revenues'!$E39='Valikkojen sisällöt'!$A$2,'Expenses and revenues'!$D39*(1+$P45),'Expenses and revenues'!$D39/12*(1+$P45))</f>
        <v>0</v>
      </c>
      <c r="H45" s="35">
        <f>IF('Expenses and revenues'!$E39='Valikkojen sisällöt'!$A$2,'Expenses and revenues'!$D39*(1+$P45),'Expenses and revenues'!$D39/12*(1+$P45))</f>
        <v>0</v>
      </c>
      <c r="I45" s="34">
        <f>IF('Expenses and revenues'!$E39='Valikkojen sisällöt'!$A$2,'Expenses and revenues'!$D39*(1+$P45),'Expenses and revenues'!$D39/12*(1+$P45))</f>
        <v>0</v>
      </c>
      <c r="J45" s="35">
        <f>IF('Expenses and revenues'!$E39='Valikkojen sisällöt'!$A$2,'Expenses and revenues'!$D39*(1+$P45),'Expenses and revenues'!$D39/12*(1+$P45))</f>
        <v>0</v>
      </c>
      <c r="K45" s="34">
        <f>IF('Expenses and revenues'!$E39='Valikkojen sisällöt'!$A$2,'Expenses and revenues'!$D39*(1+$P45),'Expenses and revenues'!$D39/12*(1+$P45))</f>
        <v>0</v>
      </c>
      <c r="L45" s="35">
        <f>IF('Expenses and revenues'!$E39='Valikkojen sisällöt'!$A$2,'Expenses and revenues'!$D39*(1+$P45),'Expenses and revenues'!$D39/12*(1+$P45))</f>
        <v>0</v>
      </c>
      <c r="M45" s="34">
        <f>IF('Expenses and revenues'!$E39='Valikkojen sisällöt'!$A$2,'Expenses and revenues'!$D39*(1+$P45),'Expenses and revenues'!$D39/12*(1+$P45))</f>
        <v>0</v>
      </c>
      <c r="N45" s="48">
        <f>IF('Expenses and revenues'!$E39='Valikkojen sisällöt'!$A$2,'Expenses and revenues'!$D39*(1+$P45),'Expenses and revenues'!$D39/12*(1+$P45))</f>
        <v>0</v>
      </c>
      <c r="O45" s="45">
        <f t="shared" si="3"/>
        <v>0</v>
      </c>
      <c r="P45" s="128">
        <v>0</v>
      </c>
      <c r="T45" s="4"/>
    </row>
    <row r="46" spans="1:20" ht="25" customHeight="1" outlineLevel="2" x14ac:dyDescent="0.2">
      <c r="A46" s="39"/>
      <c r="B46" s="39" t="s">
        <v>45</v>
      </c>
      <c r="C46" s="38">
        <f>IF('Expenses and revenues'!$E40='Valikkojen sisällöt'!$A$2,'Expenses and revenues'!$D40*(1+$P46),'Expenses and revenues'!$D40/12*(1+$P46))</f>
        <v>0</v>
      </c>
      <c r="D46" s="38">
        <f>IF('Expenses and revenues'!$E40='Valikkojen sisällöt'!$A$2,'Expenses and revenues'!$D40*(1+$P46),'Expenses and revenues'!$D40/12*(1+$P46))</f>
        <v>0</v>
      </c>
      <c r="E46" s="38">
        <f>IF('Expenses and revenues'!$E40='Valikkojen sisällöt'!$A$2,'Expenses and revenues'!$D40*(1+$P46),'Expenses and revenues'!$D40/12*(1+$P46))</f>
        <v>0</v>
      </c>
      <c r="F46" s="38">
        <f>IF('Expenses and revenues'!$E40='Valikkojen sisällöt'!$A$2,'Expenses and revenues'!$D40*(1+$P46),'Expenses and revenues'!$D40/12*(1+$P46))</f>
        <v>0</v>
      </c>
      <c r="G46" s="38">
        <f>IF('Expenses and revenues'!$E40='Valikkojen sisällöt'!$A$2,'Expenses and revenues'!$D40*(1+$P46),'Expenses and revenues'!$D40/12*(1+$P46))</f>
        <v>0</v>
      </c>
      <c r="H46" s="38">
        <f>IF('Expenses and revenues'!$E40='Valikkojen sisällöt'!$A$2,'Expenses and revenues'!$D40*(1+$P46),'Expenses and revenues'!$D40/12*(1+$P46))</f>
        <v>0</v>
      </c>
      <c r="I46" s="38">
        <f>IF('Expenses and revenues'!$E40='Valikkojen sisällöt'!$A$2,'Expenses and revenues'!$D40*(1+$P46),'Expenses and revenues'!$D40/12*(1+$P46))</f>
        <v>0</v>
      </c>
      <c r="J46" s="38">
        <f>IF('Expenses and revenues'!$E40='Valikkojen sisällöt'!$A$2,'Expenses and revenues'!$D40*(1+$P46),'Expenses and revenues'!$D40/12*(1+$P46))</f>
        <v>0</v>
      </c>
      <c r="K46" s="38">
        <f>IF('Expenses and revenues'!$E40='Valikkojen sisällöt'!$A$2,'Expenses and revenues'!$D40*(1+$P46),'Expenses and revenues'!$D40/12*(1+$P46))</f>
        <v>0</v>
      </c>
      <c r="L46" s="38">
        <f>IF('Expenses and revenues'!$E40='Valikkojen sisällöt'!$A$2,'Expenses and revenues'!$D40*(1+$P46),'Expenses and revenues'!$D40/12*(1+$P46))</f>
        <v>0</v>
      </c>
      <c r="M46" s="38">
        <f>IF('Expenses and revenues'!$E40='Valikkojen sisällöt'!$A$2,'Expenses and revenues'!$D40*(1+$P46),'Expenses and revenues'!$D40/12*(1+$P46))</f>
        <v>0</v>
      </c>
      <c r="N46" s="49">
        <f>IF('Expenses and revenues'!$E40='Valikkojen sisällöt'!$A$2,'Expenses and revenues'!$D40*(1+$P46),'Expenses and revenues'!$D40/12*(1+$P46))</f>
        <v>0</v>
      </c>
      <c r="O46" s="44">
        <f t="shared" si="3"/>
        <v>0</v>
      </c>
      <c r="P46" s="128">
        <v>0</v>
      </c>
      <c r="T46" s="4"/>
    </row>
    <row r="47" spans="1:20" ht="25" customHeight="1" outlineLevel="2" x14ac:dyDescent="0.2">
      <c r="A47" s="30"/>
      <c r="B47" s="30" t="s">
        <v>46</v>
      </c>
      <c r="C47" s="34">
        <f>IF('Expenses and revenues'!$E41='Valikkojen sisällöt'!$A$2,'Expenses and revenues'!$D41*(1+$P47),'Expenses and revenues'!$D41/12*(1+$P47))</f>
        <v>0</v>
      </c>
      <c r="D47" s="35">
        <f>IF('Expenses and revenues'!$E41='Valikkojen sisällöt'!$A$2,'Expenses and revenues'!$D41*(1+$P47),'Expenses and revenues'!$D41/12*(1+$P47))</f>
        <v>0</v>
      </c>
      <c r="E47" s="34">
        <f>IF('Expenses and revenues'!$E41='Valikkojen sisällöt'!$A$2,'Expenses and revenues'!$D41*(1+$P47),'Expenses and revenues'!$D41/12*(1+$P47))</f>
        <v>0</v>
      </c>
      <c r="F47" s="35">
        <f>IF('Expenses and revenues'!$E41='Valikkojen sisällöt'!$A$2,'Expenses and revenues'!$D41*(1+$P47),'Expenses and revenues'!$D41/12*(1+$P47))</f>
        <v>0</v>
      </c>
      <c r="G47" s="34">
        <f>IF('Expenses and revenues'!$E41='Valikkojen sisällöt'!$A$2,'Expenses and revenues'!$D41*(1+$P47),'Expenses and revenues'!$D41/12*(1+$P47))</f>
        <v>0</v>
      </c>
      <c r="H47" s="35">
        <f>IF('Expenses and revenues'!$E41='Valikkojen sisällöt'!$A$2,'Expenses and revenues'!$D41*(1+$P47),'Expenses and revenues'!$D41/12*(1+$P47))</f>
        <v>0</v>
      </c>
      <c r="I47" s="34">
        <f>IF('Expenses and revenues'!$E41='Valikkojen sisällöt'!$A$2,'Expenses and revenues'!$D41*(1+$P47),'Expenses and revenues'!$D41/12*(1+$P47))</f>
        <v>0</v>
      </c>
      <c r="J47" s="35">
        <f>IF('Expenses and revenues'!$E41='Valikkojen sisällöt'!$A$2,'Expenses and revenues'!$D41*(1+$P47),'Expenses and revenues'!$D41/12*(1+$P47))</f>
        <v>0</v>
      </c>
      <c r="K47" s="34">
        <f>IF('Expenses and revenues'!$E41='Valikkojen sisällöt'!$A$2,'Expenses and revenues'!$D41*(1+$P47),'Expenses and revenues'!$D41/12*(1+$P47))</f>
        <v>0</v>
      </c>
      <c r="L47" s="35">
        <f>IF('Expenses and revenues'!$E41='Valikkojen sisällöt'!$A$2,'Expenses and revenues'!$D41*(1+$P47),'Expenses and revenues'!$D41/12*(1+$P47))</f>
        <v>0</v>
      </c>
      <c r="M47" s="34">
        <f>IF('Expenses and revenues'!$E41='Valikkojen sisällöt'!$A$2,'Expenses and revenues'!$D41*(1+$P47),'Expenses and revenues'!$D41/12*(1+$P47))</f>
        <v>0</v>
      </c>
      <c r="N47" s="48">
        <f>IF('Expenses and revenues'!$E41='Valikkojen sisällöt'!$A$2,'Expenses and revenues'!$D41*(1+$P47),'Expenses and revenues'!$D41/12*(1+$P47))</f>
        <v>0</v>
      </c>
      <c r="O47" s="45">
        <f t="shared" si="3"/>
        <v>0</v>
      </c>
      <c r="P47" s="128">
        <v>0</v>
      </c>
      <c r="T47" s="4"/>
    </row>
    <row r="48" spans="1:20" ht="25" customHeight="1" outlineLevel="2" x14ac:dyDescent="0.2">
      <c r="A48" s="39"/>
      <c r="B48" s="39" t="s">
        <v>47</v>
      </c>
      <c r="C48" s="38">
        <f>IF('Expenses and revenues'!$E42='Valikkojen sisällöt'!$A$2,'Expenses and revenues'!$D42*(1+$P48),'Expenses and revenues'!$D42/12*(1+$P48))</f>
        <v>0</v>
      </c>
      <c r="D48" s="38">
        <f>IF('Expenses and revenues'!$E42='Valikkojen sisällöt'!$A$2,'Expenses and revenues'!$D42*(1+$P48),'Expenses and revenues'!$D42/12*(1+$P48))</f>
        <v>0</v>
      </c>
      <c r="E48" s="38">
        <f>IF('Expenses and revenues'!$E42='Valikkojen sisällöt'!$A$2,'Expenses and revenues'!$D42*(1+$P48),'Expenses and revenues'!$D42/12*(1+$P48))</f>
        <v>0</v>
      </c>
      <c r="F48" s="38">
        <f>IF('Expenses and revenues'!$E42='Valikkojen sisällöt'!$A$2,'Expenses and revenues'!$D42*(1+$P48),'Expenses and revenues'!$D42/12*(1+$P48))</f>
        <v>0</v>
      </c>
      <c r="G48" s="38">
        <f>IF('Expenses and revenues'!$E42='Valikkojen sisällöt'!$A$2,'Expenses and revenues'!$D42*(1+$P48),'Expenses and revenues'!$D42/12*(1+$P48))</f>
        <v>0</v>
      </c>
      <c r="H48" s="38">
        <f>IF('Expenses and revenues'!$E42='Valikkojen sisällöt'!$A$2,'Expenses and revenues'!$D42*(1+$P48),'Expenses and revenues'!$D42/12*(1+$P48))</f>
        <v>0</v>
      </c>
      <c r="I48" s="38">
        <f>IF('Expenses and revenues'!$E42='Valikkojen sisällöt'!$A$2,'Expenses and revenues'!$D42*(1+$P48),'Expenses and revenues'!$D42/12*(1+$P48))</f>
        <v>0</v>
      </c>
      <c r="J48" s="38">
        <f>IF('Expenses and revenues'!$E42='Valikkojen sisällöt'!$A$2,'Expenses and revenues'!$D42*(1+$P48),'Expenses and revenues'!$D42/12*(1+$P48))</f>
        <v>0</v>
      </c>
      <c r="K48" s="38">
        <f>IF('Expenses and revenues'!$E42='Valikkojen sisällöt'!$A$2,'Expenses and revenues'!$D42*(1+$P48),'Expenses and revenues'!$D42/12*(1+$P48))</f>
        <v>0</v>
      </c>
      <c r="L48" s="38">
        <f>IF('Expenses and revenues'!$E42='Valikkojen sisällöt'!$A$2,'Expenses and revenues'!$D42*(1+$P48),'Expenses and revenues'!$D42/12*(1+$P48))</f>
        <v>0</v>
      </c>
      <c r="M48" s="38">
        <f>IF('Expenses and revenues'!$E42='Valikkojen sisällöt'!$A$2,'Expenses and revenues'!$D42*(1+$P48),'Expenses and revenues'!$D42/12*(1+$P48))</f>
        <v>0</v>
      </c>
      <c r="N48" s="49">
        <f>IF('Expenses and revenues'!$E42='Valikkojen sisällöt'!$A$2,'Expenses and revenues'!$D42*(1+$P48),'Expenses and revenues'!$D42/12*(1+$P48))</f>
        <v>0</v>
      </c>
      <c r="O48" s="44">
        <f t="shared" si="3"/>
        <v>0</v>
      </c>
      <c r="P48" s="128">
        <v>0</v>
      </c>
      <c r="T48" s="4"/>
    </row>
    <row r="49" spans="1:20" ht="25" customHeight="1" outlineLevel="2" x14ac:dyDescent="0.2">
      <c r="A49" s="30"/>
      <c r="B49" s="30" t="s">
        <v>48</v>
      </c>
      <c r="C49" s="34">
        <f>IF('Expenses and revenues'!$E43='Valikkojen sisällöt'!$A$2,'Expenses and revenues'!$D43*(1+$P49),'Expenses and revenues'!$D43/12*(1+$P49))</f>
        <v>0</v>
      </c>
      <c r="D49" s="35">
        <f>IF('Expenses and revenues'!$E43='Valikkojen sisällöt'!$A$2,'Expenses and revenues'!$D43*(1+$P49),'Expenses and revenues'!$D43/12*(1+$P49))</f>
        <v>0</v>
      </c>
      <c r="E49" s="34">
        <f>IF('Expenses and revenues'!$E43='Valikkojen sisällöt'!$A$2,'Expenses and revenues'!$D43*(1+$P49),'Expenses and revenues'!$D43/12*(1+$P49))</f>
        <v>0</v>
      </c>
      <c r="F49" s="35">
        <f>IF('Expenses and revenues'!$E43='Valikkojen sisällöt'!$A$2,'Expenses and revenues'!$D43*(1+$P49),'Expenses and revenues'!$D43/12*(1+$P49))</f>
        <v>0</v>
      </c>
      <c r="G49" s="34">
        <f>IF('Expenses and revenues'!$E43='Valikkojen sisällöt'!$A$2,'Expenses and revenues'!$D43*(1+$P49),'Expenses and revenues'!$D43/12*(1+$P49))</f>
        <v>0</v>
      </c>
      <c r="H49" s="35">
        <f>IF('Expenses and revenues'!$E43='Valikkojen sisällöt'!$A$2,'Expenses and revenues'!$D43*(1+$P49),'Expenses and revenues'!$D43/12*(1+$P49))</f>
        <v>0</v>
      </c>
      <c r="I49" s="34">
        <f>IF('Expenses and revenues'!$E43='Valikkojen sisällöt'!$A$2,'Expenses and revenues'!$D43*(1+$P49),'Expenses and revenues'!$D43/12*(1+$P49))</f>
        <v>0</v>
      </c>
      <c r="J49" s="35">
        <f>IF('Expenses and revenues'!$E43='Valikkojen sisällöt'!$A$2,'Expenses and revenues'!$D43*(1+$P49),'Expenses and revenues'!$D43/12*(1+$P49))</f>
        <v>0</v>
      </c>
      <c r="K49" s="34">
        <f>IF('Expenses and revenues'!$E43='Valikkojen sisällöt'!$A$2,'Expenses and revenues'!$D43*(1+$P49),'Expenses and revenues'!$D43/12*(1+$P49))</f>
        <v>0</v>
      </c>
      <c r="L49" s="35">
        <f>IF('Expenses and revenues'!$E43='Valikkojen sisällöt'!$A$2,'Expenses and revenues'!$D43*(1+$P49),'Expenses and revenues'!$D43/12*(1+$P49))</f>
        <v>0</v>
      </c>
      <c r="M49" s="34">
        <f>IF('Expenses and revenues'!$E43='Valikkojen sisällöt'!$A$2,'Expenses and revenues'!$D43*(1+$P49),'Expenses and revenues'!$D43/12*(1+$P49))</f>
        <v>0</v>
      </c>
      <c r="N49" s="48">
        <f>IF('Expenses and revenues'!$E43='Valikkojen sisällöt'!$A$2,'Expenses and revenues'!$D43*(1+$P49),'Expenses and revenues'!$D43/12*(1+$P49))</f>
        <v>0</v>
      </c>
      <c r="O49" s="45">
        <f t="shared" si="3"/>
        <v>0</v>
      </c>
      <c r="P49" s="128">
        <v>0</v>
      </c>
      <c r="R49" s="2"/>
      <c r="T49" s="4"/>
    </row>
    <row r="50" spans="1:20" ht="25" customHeight="1" outlineLevel="2" x14ac:dyDescent="0.2">
      <c r="A50" s="39"/>
      <c r="B50" s="39" t="s">
        <v>49</v>
      </c>
      <c r="C50" s="38">
        <f>IF('Expenses and revenues'!$E44='Valikkojen sisällöt'!$A$2,'Expenses and revenues'!$D44*(1+$P50),'Expenses and revenues'!$D44/12*(1+$P50))</f>
        <v>0</v>
      </c>
      <c r="D50" s="38">
        <f>IF('Expenses and revenues'!$E44='Valikkojen sisällöt'!$A$2,'Expenses and revenues'!$D44*(1+$P50),'Expenses and revenues'!$D44/12*(1+$P50))</f>
        <v>0</v>
      </c>
      <c r="E50" s="38">
        <f>IF('Expenses and revenues'!$E44='Valikkojen sisällöt'!$A$2,'Expenses and revenues'!$D44*(1+$P50),'Expenses and revenues'!$D44/12*(1+$P50))</f>
        <v>0</v>
      </c>
      <c r="F50" s="38">
        <f>IF('Expenses and revenues'!$E44='Valikkojen sisällöt'!$A$2,'Expenses and revenues'!$D44*(1+$P50),'Expenses and revenues'!$D44/12*(1+$P50))</f>
        <v>0</v>
      </c>
      <c r="G50" s="38">
        <f>IF('Expenses and revenues'!$E44='Valikkojen sisällöt'!$A$2,'Expenses and revenues'!$D44*(1+$P50),'Expenses and revenues'!$D44/12*(1+$P50))</f>
        <v>0</v>
      </c>
      <c r="H50" s="38">
        <f>IF('Expenses and revenues'!$E44='Valikkojen sisällöt'!$A$2,'Expenses and revenues'!$D44*(1+$P50),'Expenses and revenues'!$D44/12*(1+$P50))</f>
        <v>0</v>
      </c>
      <c r="I50" s="38">
        <f>IF('Expenses and revenues'!$E44='Valikkojen sisällöt'!$A$2,'Expenses and revenues'!$D44*(1+$P50),'Expenses and revenues'!$D44/12*(1+$P50))</f>
        <v>0</v>
      </c>
      <c r="J50" s="38">
        <f>IF('Expenses and revenues'!$E44='Valikkojen sisällöt'!$A$2,'Expenses and revenues'!$D44*(1+$P50),'Expenses and revenues'!$D44/12*(1+$P50))</f>
        <v>0</v>
      </c>
      <c r="K50" s="38">
        <f>IF('Expenses and revenues'!$E44='Valikkojen sisällöt'!$A$2,'Expenses and revenues'!$D44*(1+$P50),'Expenses and revenues'!$D44/12*(1+$P50))</f>
        <v>0</v>
      </c>
      <c r="L50" s="38">
        <f>IF('Expenses and revenues'!$E44='Valikkojen sisällöt'!$A$2,'Expenses and revenues'!$D44*(1+$P50),'Expenses and revenues'!$D44/12*(1+$P50))</f>
        <v>0</v>
      </c>
      <c r="M50" s="38">
        <f>IF('Expenses and revenues'!$E44='Valikkojen sisällöt'!$A$2,'Expenses and revenues'!$D44*(1+$P50),'Expenses and revenues'!$D44/12*(1+$P50))</f>
        <v>0</v>
      </c>
      <c r="N50" s="49">
        <f>IF('Expenses and revenues'!$E44='Valikkojen sisällöt'!$A$2,'Expenses and revenues'!$D44*(1+$P50),'Expenses and revenues'!$D44/12*(1+$P50))</f>
        <v>0</v>
      </c>
      <c r="O50" s="44">
        <f t="shared" si="3"/>
        <v>0</v>
      </c>
      <c r="P50" s="128">
        <v>0</v>
      </c>
      <c r="T50" s="4"/>
    </row>
    <row r="51" spans="1:20" ht="25" customHeight="1" outlineLevel="2" x14ac:dyDescent="0.2">
      <c r="A51" s="30"/>
      <c r="B51" s="30" t="s">
        <v>50</v>
      </c>
      <c r="C51" s="34">
        <f>IF('Expenses and revenues'!$E45='Valikkojen sisällöt'!$A$2,'Expenses and revenues'!$D45*(1+$P51),'Expenses and revenues'!$D45/12*(1+$P51))</f>
        <v>0</v>
      </c>
      <c r="D51" s="35">
        <f>IF('Expenses and revenues'!$E45='Valikkojen sisällöt'!$A$2,'Expenses and revenues'!$D45*(1+$P51),'Expenses and revenues'!$D45/12*(1+$P51))</f>
        <v>0</v>
      </c>
      <c r="E51" s="34">
        <f>IF('Expenses and revenues'!$E45='Valikkojen sisällöt'!$A$2,'Expenses and revenues'!$D45*(1+$P51),'Expenses and revenues'!$D45/12*(1+$P51))</f>
        <v>0</v>
      </c>
      <c r="F51" s="35">
        <f>IF('Expenses and revenues'!$E45='Valikkojen sisällöt'!$A$2,'Expenses and revenues'!$D45*(1+$P51),'Expenses and revenues'!$D45/12*(1+$P51))</f>
        <v>0</v>
      </c>
      <c r="G51" s="34">
        <f>IF('Expenses and revenues'!$E45='Valikkojen sisällöt'!$A$2,'Expenses and revenues'!$D45*(1+$P51),'Expenses and revenues'!$D45/12*(1+$P51))</f>
        <v>0</v>
      </c>
      <c r="H51" s="35">
        <f>IF('Expenses and revenues'!$E45='Valikkojen sisällöt'!$A$2,'Expenses and revenues'!$D45*(1+$P51),'Expenses and revenues'!$D45/12*(1+$P51))</f>
        <v>0</v>
      </c>
      <c r="I51" s="34">
        <f>IF('Expenses and revenues'!$E45='Valikkojen sisällöt'!$A$2,'Expenses and revenues'!$D45*(1+$P51),'Expenses and revenues'!$D45/12*(1+$P51))</f>
        <v>0</v>
      </c>
      <c r="J51" s="35">
        <f>IF('Expenses and revenues'!$E45='Valikkojen sisällöt'!$A$2,'Expenses and revenues'!$D45*(1+$P51),'Expenses and revenues'!$D45/12*(1+$P51))</f>
        <v>0</v>
      </c>
      <c r="K51" s="34">
        <f>IF('Expenses and revenues'!$E45='Valikkojen sisällöt'!$A$2,'Expenses and revenues'!$D45*(1+$P51),'Expenses and revenues'!$D45/12*(1+$P51))</f>
        <v>0</v>
      </c>
      <c r="L51" s="35">
        <f>IF('Expenses and revenues'!$E45='Valikkojen sisällöt'!$A$2,'Expenses and revenues'!$D45*(1+$P51),'Expenses and revenues'!$D45/12*(1+$P51))</f>
        <v>0</v>
      </c>
      <c r="M51" s="34">
        <f>IF('Expenses and revenues'!$E45='Valikkojen sisällöt'!$A$2,'Expenses and revenues'!$D45*(1+$P51),'Expenses and revenues'!$D45/12*(1+$P51))</f>
        <v>0</v>
      </c>
      <c r="N51" s="48">
        <f>IF('Expenses and revenues'!$E45='Valikkojen sisällöt'!$A$2,'Expenses and revenues'!$D45*(1+$P51),'Expenses and revenues'!$D45/12*(1+$P51))</f>
        <v>0</v>
      </c>
      <c r="O51" s="45">
        <f t="shared" si="3"/>
        <v>0</v>
      </c>
      <c r="P51" s="128">
        <v>0</v>
      </c>
      <c r="T51" s="4"/>
    </row>
    <row r="52" spans="1:20" ht="25" customHeight="1" outlineLevel="2" x14ac:dyDescent="0.2">
      <c r="A52" s="39"/>
      <c r="B52" s="39" t="s">
        <v>51</v>
      </c>
      <c r="C52" s="38">
        <f>IF('Expenses and revenues'!$E46='Valikkojen sisällöt'!$A$2,'Expenses and revenues'!$D46*(1+$P52),'Expenses and revenues'!$D46/12*(1+$P52))</f>
        <v>0</v>
      </c>
      <c r="D52" s="38">
        <f>IF('Expenses and revenues'!$E46='Valikkojen sisällöt'!$A$2,'Expenses and revenues'!$D46*(1+$P52),'Expenses and revenues'!$D46/12*(1+$P52))</f>
        <v>0</v>
      </c>
      <c r="E52" s="38">
        <f>IF('Expenses and revenues'!$E46='Valikkojen sisällöt'!$A$2,'Expenses and revenues'!$D46*(1+$P52),'Expenses and revenues'!$D46/12*(1+$P52))</f>
        <v>0</v>
      </c>
      <c r="F52" s="38">
        <f>IF('Expenses and revenues'!$E46='Valikkojen sisällöt'!$A$2,'Expenses and revenues'!$D46*(1+$P52),'Expenses and revenues'!$D46/12*(1+$P52))</f>
        <v>0</v>
      </c>
      <c r="G52" s="38">
        <f>IF('Expenses and revenues'!$E46='Valikkojen sisällöt'!$A$2,'Expenses and revenues'!$D46*(1+$P52),'Expenses and revenues'!$D46/12*(1+$P52))</f>
        <v>0</v>
      </c>
      <c r="H52" s="38">
        <f>IF('Expenses and revenues'!$E46='Valikkojen sisällöt'!$A$2,'Expenses and revenues'!$D46*(1+$P52),'Expenses and revenues'!$D46/12*(1+$P52))</f>
        <v>0</v>
      </c>
      <c r="I52" s="38">
        <f>IF('Expenses and revenues'!$E46='Valikkojen sisällöt'!$A$2,'Expenses and revenues'!$D46*(1+$P52),'Expenses and revenues'!$D46/12*(1+$P52))</f>
        <v>0</v>
      </c>
      <c r="J52" s="38">
        <f>IF('Expenses and revenues'!$E46='Valikkojen sisällöt'!$A$2,'Expenses and revenues'!$D46*(1+$P52),'Expenses and revenues'!$D46/12*(1+$P52))</f>
        <v>0</v>
      </c>
      <c r="K52" s="38">
        <f>IF('Expenses and revenues'!$E46='Valikkojen sisällöt'!$A$2,'Expenses and revenues'!$D46*(1+$P52),'Expenses and revenues'!$D46/12*(1+$P52))</f>
        <v>0</v>
      </c>
      <c r="L52" s="38">
        <f>IF('Expenses and revenues'!$E46='Valikkojen sisällöt'!$A$2,'Expenses and revenues'!$D46*(1+$P52),'Expenses and revenues'!$D46/12*(1+$P52))</f>
        <v>0</v>
      </c>
      <c r="M52" s="38">
        <f>IF('Expenses and revenues'!$E46='Valikkojen sisällöt'!$A$2,'Expenses and revenues'!$D46*(1+$P52),'Expenses and revenues'!$D46/12*(1+$P52))</f>
        <v>0</v>
      </c>
      <c r="N52" s="49">
        <f>IF('Expenses and revenues'!$E46='Valikkojen sisällöt'!$A$2,'Expenses and revenues'!$D46*(1+$P52),'Expenses and revenues'!$D46/12*(1+$P52))</f>
        <v>0</v>
      </c>
      <c r="O52" s="44">
        <f t="shared" si="3"/>
        <v>0</v>
      </c>
      <c r="P52" s="128">
        <v>0</v>
      </c>
      <c r="T52" s="4"/>
    </row>
    <row r="53" spans="1:20" ht="25" customHeight="1" outlineLevel="2" x14ac:dyDescent="0.2">
      <c r="A53" s="30"/>
      <c r="B53" s="30" t="s">
        <v>52</v>
      </c>
      <c r="C53" s="34">
        <f>IF('Expenses and revenues'!$E47='Valikkojen sisällöt'!$A$2,'Expenses and revenues'!$D47*(1+$P53),'Expenses and revenues'!$D47/12*(1+$P53))</f>
        <v>0</v>
      </c>
      <c r="D53" s="35">
        <f>IF('Expenses and revenues'!$E47='Valikkojen sisällöt'!$A$2,'Expenses and revenues'!$D47*(1+$P53),'Expenses and revenues'!$D47/12*(1+$P53))</f>
        <v>0</v>
      </c>
      <c r="E53" s="34">
        <f>IF('Expenses and revenues'!$E47='Valikkojen sisällöt'!$A$2,'Expenses and revenues'!$D47*(1+$P53),'Expenses and revenues'!$D47/12*(1+$P53))</f>
        <v>0</v>
      </c>
      <c r="F53" s="35">
        <f>IF('Expenses and revenues'!$E47='Valikkojen sisällöt'!$A$2,'Expenses and revenues'!$D47*(1+$P53),'Expenses and revenues'!$D47/12*(1+$P53))</f>
        <v>0</v>
      </c>
      <c r="G53" s="34">
        <f>IF('Expenses and revenues'!$E47='Valikkojen sisällöt'!$A$2,'Expenses and revenues'!$D47*(1+$P53),'Expenses and revenues'!$D47/12*(1+$P53))</f>
        <v>0</v>
      </c>
      <c r="H53" s="35">
        <f>IF('Expenses and revenues'!$E47='Valikkojen sisällöt'!$A$2,'Expenses and revenues'!$D47*(1+$P53),'Expenses and revenues'!$D47/12*(1+$P53))</f>
        <v>0</v>
      </c>
      <c r="I53" s="34">
        <f>IF('Expenses and revenues'!$E47='Valikkojen sisällöt'!$A$2,'Expenses and revenues'!$D47*(1+$P53),'Expenses and revenues'!$D47/12*(1+$P53))</f>
        <v>0</v>
      </c>
      <c r="J53" s="35">
        <f>IF('Expenses and revenues'!$E47='Valikkojen sisällöt'!$A$2,'Expenses and revenues'!$D47*(1+$P53),'Expenses and revenues'!$D47/12*(1+$P53))</f>
        <v>0</v>
      </c>
      <c r="K53" s="34">
        <f>IF('Expenses and revenues'!$E47='Valikkojen sisällöt'!$A$2,'Expenses and revenues'!$D47*(1+$P53),'Expenses and revenues'!$D47/12*(1+$P53))</f>
        <v>0</v>
      </c>
      <c r="L53" s="35">
        <f>IF('Expenses and revenues'!$E47='Valikkojen sisällöt'!$A$2,'Expenses and revenues'!$D47*(1+$P53),'Expenses and revenues'!$D47/12*(1+$P53))</f>
        <v>0</v>
      </c>
      <c r="M53" s="34">
        <f>IF('Expenses and revenues'!$E47='Valikkojen sisällöt'!$A$2,'Expenses and revenues'!$D47*(1+$P53),'Expenses and revenues'!$D47/12*(1+$P53))</f>
        <v>0</v>
      </c>
      <c r="N53" s="48">
        <f>IF('Expenses and revenues'!$E47='Valikkojen sisällöt'!$A$2,'Expenses and revenues'!$D47*(1+$P53),'Expenses and revenues'!$D47/12*(1+$P53))</f>
        <v>0</v>
      </c>
      <c r="O53" s="45">
        <f t="shared" si="3"/>
        <v>0</v>
      </c>
      <c r="P53" s="128">
        <v>0</v>
      </c>
      <c r="T53" s="27"/>
    </row>
    <row r="54" spans="1:20" ht="25" customHeight="1" outlineLevel="2" x14ac:dyDescent="0.2">
      <c r="A54" s="39"/>
      <c r="B54" s="39" t="s">
        <v>53</v>
      </c>
      <c r="C54" s="38">
        <f>IF('Expenses and revenues'!$E48='Valikkojen sisällöt'!$A$2,'Expenses and revenues'!$D48*(1+$P54),'Expenses and revenues'!$D48/12*(1+$P54))</f>
        <v>0</v>
      </c>
      <c r="D54" s="38">
        <f>IF('Expenses and revenues'!$E48='Valikkojen sisällöt'!$A$2,'Expenses and revenues'!$D48*(1+$P54),'Expenses and revenues'!$D48/12*(1+$P54))</f>
        <v>0</v>
      </c>
      <c r="E54" s="38">
        <f>IF('Expenses and revenues'!$E48='Valikkojen sisällöt'!$A$2,'Expenses and revenues'!$D48*(1+$P54),'Expenses and revenues'!$D48/12*(1+$P54))</f>
        <v>0</v>
      </c>
      <c r="F54" s="38">
        <f>IF('Expenses and revenues'!$E48='Valikkojen sisällöt'!$A$2,'Expenses and revenues'!$D48*(1+$P54),'Expenses and revenues'!$D48/12*(1+$P54))</f>
        <v>0</v>
      </c>
      <c r="G54" s="38">
        <f>IF('Expenses and revenues'!$E48='Valikkojen sisällöt'!$A$2,'Expenses and revenues'!$D48*(1+$P54),'Expenses and revenues'!$D48/12*(1+$P54))</f>
        <v>0</v>
      </c>
      <c r="H54" s="38">
        <f>IF('Expenses and revenues'!$E48='Valikkojen sisällöt'!$A$2,'Expenses and revenues'!$D48*(1+$P54),'Expenses and revenues'!$D48/12*(1+$P54))</f>
        <v>0</v>
      </c>
      <c r="I54" s="38">
        <f>IF('Expenses and revenues'!$E48='Valikkojen sisällöt'!$A$2,'Expenses and revenues'!$D48*(1+$P54),'Expenses and revenues'!$D48/12*(1+$P54))</f>
        <v>0</v>
      </c>
      <c r="J54" s="38">
        <f>IF('Expenses and revenues'!$E48='Valikkojen sisällöt'!$A$2,'Expenses and revenues'!$D48*(1+$P54),'Expenses and revenues'!$D48/12*(1+$P54))</f>
        <v>0</v>
      </c>
      <c r="K54" s="38">
        <f>IF('Expenses and revenues'!$E48='Valikkojen sisällöt'!$A$2,'Expenses and revenues'!$D48*(1+$P54),'Expenses and revenues'!$D48/12*(1+$P54))</f>
        <v>0</v>
      </c>
      <c r="L54" s="38">
        <f>IF('Expenses and revenues'!$E48='Valikkojen sisällöt'!$A$2,'Expenses and revenues'!$D48*(1+$P54),'Expenses and revenues'!$D48/12*(1+$P54))</f>
        <v>0</v>
      </c>
      <c r="M54" s="38">
        <f>IF('Expenses and revenues'!$E48='Valikkojen sisällöt'!$A$2,'Expenses and revenues'!$D48*(1+$P54),'Expenses and revenues'!$D48/12*(1+$P54))</f>
        <v>0</v>
      </c>
      <c r="N54" s="49">
        <f>IF('Expenses and revenues'!$E48='Valikkojen sisällöt'!$A$2,'Expenses and revenues'!$D48*(1+$P54),'Expenses and revenues'!$D48/12*(1+$P54))</f>
        <v>0</v>
      </c>
      <c r="O54" s="44">
        <f t="shared" si="3"/>
        <v>0</v>
      </c>
      <c r="P54" s="128">
        <v>0</v>
      </c>
      <c r="T54" s="4"/>
    </row>
    <row r="55" spans="1:20" ht="25" customHeight="1" outlineLevel="2" x14ac:dyDescent="0.2">
      <c r="A55" s="30"/>
      <c r="B55" s="30" t="s">
        <v>54</v>
      </c>
      <c r="C55" s="34">
        <f>IF('Expenses and revenues'!$E49='Valikkojen sisällöt'!$A$2,'Expenses and revenues'!$D49*(1+$P55),'Expenses and revenues'!$D49/12*(1+$P55))</f>
        <v>0</v>
      </c>
      <c r="D55" s="35">
        <f>IF('Expenses and revenues'!$E49='Valikkojen sisällöt'!$A$2,'Expenses and revenues'!$D49*(1+$P55),'Expenses and revenues'!$D49/12*(1+$P55))</f>
        <v>0</v>
      </c>
      <c r="E55" s="34">
        <f>IF('Expenses and revenues'!$E49='Valikkojen sisällöt'!$A$2,'Expenses and revenues'!$D49*(1+$P55),'Expenses and revenues'!$D49/12*(1+$P55))</f>
        <v>0</v>
      </c>
      <c r="F55" s="35">
        <f>IF('Expenses and revenues'!$E49='Valikkojen sisällöt'!$A$2,'Expenses and revenues'!$D49*(1+$P55),'Expenses and revenues'!$D49/12*(1+$P55))</f>
        <v>0</v>
      </c>
      <c r="G55" s="34">
        <f>IF('Expenses and revenues'!$E49='Valikkojen sisällöt'!$A$2,'Expenses and revenues'!$D49*(1+$P55),'Expenses and revenues'!$D49/12*(1+$P55))</f>
        <v>0</v>
      </c>
      <c r="H55" s="35">
        <f>IF('Expenses and revenues'!$E49='Valikkojen sisällöt'!$A$2,'Expenses and revenues'!$D49*(1+$P55),'Expenses and revenues'!$D49/12*(1+$P55))</f>
        <v>0</v>
      </c>
      <c r="I55" s="34">
        <f>IF('Expenses and revenues'!$E49='Valikkojen sisällöt'!$A$2,'Expenses and revenues'!$D49*(1+$P55),'Expenses and revenues'!$D49/12*(1+$P55))</f>
        <v>0</v>
      </c>
      <c r="J55" s="35">
        <f>IF('Expenses and revenues'!$E49='Valikkojen sisällöt'!$A$2,'Expenses and revenues'!$D49*(1+$P55),'Expenses and revenues'!$D49/12*(1+$P55))</f>
        <v>0</v>
      </c>
      <c r="K55" s="34">
        <f>IF('Expenses and revenues'!$E49='Valikkojen sisällöt'!$A$2,'Expenses and revenues'!$D49*(1+$P55),'Expenses and revenues'!$D49/12*(1+$P55))</f>
        <v>0</v>
      </c>
      <c r="L55" s="35">
        <f>IF('Expenses and revenues'!$E49='Valikkojen sisällöt'!$A$2,'Expenses and revenues'!$D49*(1+$P55),'Expenses and revenues'!$D49/12*(1+$P55))</f>
        <v>0</v>
      </c>
      <c r="M55" s="34">
        <f>IF('Expenses and revenues'!$E49='Valikkojen sisällöt'!$A$2,'Expenses and revenues'!$D49*(1+$P55),'Expenses and revenues'!$D49/12*(1+$P55))</f>
        <v>0</v>
      </c>
      <c r="N55" s="48">
        <f>IF('Expenses and revenues'!$E49='Valikkojen sisällöt'!$A$2,'Expenses and revenues'!$D49*(1+$P55),'Expenses and revenues'!$D49/12*(1+$P55))</f>
        <v>0</v>
      </c>
      <c r="O55" s="45">
        <f>SUM(C55:N55)</f>
        <v>0</v>
      </c>
      <c r="P55" s="128">
        <v>0</v>
      </c>
      <c r="T55" s="4"/>
    </row>
    <row r="56" spans="1:20" ht="25" customHeight="1" outlineLevel="2" thickBot="1" x14ac:dyDescent="0.25">
      <c r="A56" s="137" t="s">
        <v>124</v>
      </c>
      <c r="B56" s="137"/>
      <c r="C56" s="138">
        <f>'Expenses and revenues'!$C$71*(1+$P$56)</f>
        <v>0</v>
      </c>
      <c r="D56" s="138">
        <f>'Expenses and revenues'!$C72*(1+$P$56)</f>
        <v>0</v>
      </c>
      <c r="E56" s="138">
        <f>'Expenses and revenues'!$C73*(1+$P$56)</f>
        <v>0</v>
      </c>
      <c r="F56" s="138">
        <f>'Expenses and revenues'!$C74*(1+$P$56)</f>
        <v>0</v>
      </c>
      <c r="G56" s="138">
        <f>'Expenses and revenues'!$C75*(1+$P$56)</f>
        <v>0</v>
      </c>
      <c r="H56" s="138">
        <f>'Expenses and revenues'!$C76*(1+$P$56)</f>
        <v>0</v>
      </c>
      <c r="I56" s="138">
        <f>'Expenses and revenues'!$C77*(1+$P$56)</f>
        <v>0</v>
      </c>
      <c r="J56" s="138">
        <f>'Expenses and revenues'!$C78*(1+$P$56)</f>
        <v>0</v>
      </c>
      <c r="K56" s="138">
        <f>'Expenses and revenues'!$C78*(1+$P$56)</f>
        <v>0</v>
      </c>
      <c r="L56" s="138">
        <f>'Expenses and revenues'!$C80*(1+$P$56)</f>
        <v>0</v>
      </c>
      <c r="M56" s="138">
        <f>'Expenses and revenues'!$C81*(1+$P$56)</f>
        <v>0</v>
      </c>
      <c r="N56" s="49">
        <f>'Expenses and revenues'!$C82*(1+$P$56)</f>
        <v>0</v>
      </c>
      <c r="O56" s="139">
        <f>SUM(C56:N56)</f>
        <v>0</v>
      </c>
      <c r="P56" s="128">
        <v>0</v>
      </c>
      <c r="T56" s="4"/>
    </row>
    <row r="57" spans="1:20" ht="25" customHeight="1" thickTop="1" x14ac:dyDescent="0.2">
      <c r="A57" s="36" t="s">
        <v>104</v>
      </c>
      <c r="B57" s="37"/>
      <c r="C57" s="50">
        <f t="shared" ref="C57:O57" si="7">C4-C16</f>
        <v>0</v>
      </c>
      <c r="D57" s="51">
        <f t="shared" si="7"/>
        <v>0</v>
      </c>
      <c r="E57" s="50">
        <f t="shared" si="7"/>
        <v>0</v>
      </c>
      <c r="F57" s="51">
        <f t="shared" si="7"/>
        <v>0</v>
      </c>
      <c r="G57" s="50">
        <f t="shared" si="7"/>
        <v>0</v>
      </c>
      <c r="H57" s="51">
        <f t="shared" si="7"/>
        <v>0</v>
      </c>
      <c r="I57" s="50">
        <f t="shared" si="7"/>
        <v>0</v>
      </c>
      <c r="J57" s="51">
        <f t="shared" si="7"/>
        <v>0</v>
      </c>
      <c r="K57" s="50">
        <f t="shared" si="7"/>
        <v>0</v>
      </c>
      <c r="L57" s="51">
        <f t="shared" si="7"/>
        <v>0</v>
      </c>
      <c r="M57" s="50">
        <f t="shared" si="7"/>
        <v>0</v>
      </c>
      <c r="N57" s="52">
        <f t="shared" si="7"/>
        <v>0</v>
      </c>
      <c r="O57" s="136">
        <f t="shared" si="7"/>
        <v>0</v>
      </c>
      <c r="Q57" s="27"/>
      <c r="R57" s="27"/>
      <c r="S57" s="28"/>
      <c r="T57" s="4"/>
    </row>
    <row r="58" spans="1:20" ht="18" customHeight="1" x14ac:dyDescent="0.2">
      <c r="P58" s="27"/>
      <c r="R58" s="27"/>
      <c r="S58" s="27"/>
      <c r="T58" s="4"/>
    </row>
    <row r="59" spans="1:20" x14ac:dyDescent="0.2">
      <c r="P59" s="27"/>
      <c r="Q59" s="27"/>
      <c r="R59" s="27"/>
      <c r="S59" s="27"/>
      <c r="T59" s="4"/>
    </row>
    <row r="60" spans="1:20" x14ac:dyDescent="0.2">
      <c r="P60" s="27"/>
      <c r="Q60" s="27"/>
      <c r="R60" s="27"/>
      <c r="S60" s="27"/>
      <c r="T60" s="4"/>
    </row>
    <row r="61" spans="1:20" x14ac:dyDescent="0.2">
      <c r="Q61" s="27"/>
      <c r="R61" s="27"/>
      <c r="S61" s="27"/>
      <c r="T61" s="4"/>
    </row>
    <row r="64" spans="1:20" x14ac:dyDescent="0.2">
      <c r="A64" s="53"/>
      <c r="B64" s="53"/>
      <c r="C64" s="53"/>
      <c r="D64" s="53"/>
      <c r="E64" s="53"/>
      <c r="F64" s="53"/>
      <c r="G64" s="53"/>
      <c r="H64" s="53"/>
      <c r="I64" s="53"/>
      <c r="J64" s="53"/>
      <c r="K64" s="53"/>
      <c r="L64" s="53"/>
      <c r="M64" s="53"/>
      <c r="N64" s="53"/>
      <c r="O64" s="53"/>
      <c r="P64" s="53"/>
    </row>
    <row r="65" spans="1:16" ht="15" customHeight="1" x14ac:dyDescent="0.2">
      <c r="A65" s="53"/>
      <c r="B65" s="53"/>
      <c r="C65" s="53"/>
      <c r="D65" s="53"/>
      <c r="E65" s="53"/>
      <c r="F65" s="53"/>
      <c r="G65" s="53"/>
      <c r="H65" s="53"/>
      <c r="I65" s="53"/>
      <c r="J65" s="53"/>
      <c r="K65" s="53"/>
      <c r="L65" s="53"/>
      <c r="M65" s="53"/>
      <c r="N65" s="53"/>
      <c r="O65" s="53"/>
      <c r="P65" s="53"/>
    </row>
    <row r="66" spans="1:16" ht="45" customHeight="1" x14ac:dyDescent="0.2">
      <c r="A66" s="77" t="s">
        <v>105</v>
      </c>
      <c r="B66" s="77"/>
      <c r="C66" s="77"/>
      <c r="D66" s="77"/>
      <c r="E66" s="77"/>
      <c r="F66" s="77"/>
      <c r="G66" s="77"/>
      <c r="H66" s="77"/>
      <c r="I66" s="77"/>
      <c r="J66" s="77"/>
      <c r="K66" s="77"/>
      <c r="L66" s="77"/>
      <c r="M66" s="77"/>
      <c r="N66" s="77"/>
      <c r="O66" s="77"/>
    </row>
    <row r="67" spans="1:16" ht="16" customHeight="1" x14ac:dyDescent="0.2">
      <c r="A67" s="77"/>
      <c r="B67" s="77"/>
      <c r="C67" s="77"/>
      <c r="D67" s="77"/>
      <c r="E67" s="77"/>
      <c r="F67" s="77"/>
      <c r="G67" s="77"/>
      <c r="H67" s="77"/>
      <c r="I67" s="77"/>
      <c r="J67" s="77"/>
      <c r="K67" s="77"/>
      <c r="L67" s="77"/>
      <c r="M67" s="77"/>
      <c r="N67" s="77"/>
      <c r="O67" s="77"/>
    </row>
    <row r="68" spans="1:16" x14ac:dyDescent="0.2">
      <c r="A68" s="4"/>
      <c r="B68" s="4"/>
    </row>
    <row r="69" spans="1:16" x14ac:dyDescent="0.2">
      <c r="A69" s="4"/>
      <c r="B69" s="4"/>
    </row>
    <row r="70" spans="1:16" x14ac:dyDescent="0.2">
      <c r="A70" s="4"/>
      <c r="B70" s="4"/>
    </row>
    <row r="71" spans="1:16" x14ac:dyDescent="0.2">
      <c r="A71" s="4"/>
      <c r="B71" s="4"/>
    </row>
    <row r="72" spans="1:16" x14ac:dyDescent="0.2">
      <c r="A72" s="4"/>
      <c r="B72" s="4"/>
    </row>
    <row r="73" spans="1:16" x14ac:dyDescent="0.2">
      <c r="A73" s="4"/>
      <c r="B73" s="4"/>
    </row>
    <row r="74" spans="1:16" x14ac:dyDescent="0.2">
      <c r="A74" s="4"/>
      <c r="B74" s="4"/>
    </row>
    <row r="75" spans="1:16" x14ac:dyDescent="0.2">
      <c r="A75" s="4"/>
      <c r="B75" s="4"/>
    </row>
    <row r="76" spans="1:16" x14ac:dyDescent="0.2">
      <c r="A76" s="4"/>
      <c r="B76" s="4"/>
    </row>
    <row r="77" spans="1:16" x14ac:dyDescent="0.2">
      <c r="A77" s="4"/>
      <c r="B77" s="4"/>
    </row>
    <row r="78" spans="1:16" x14ac:dyDescent="0.2">
      <c r="A78" s="4"/>
      <c r="B78" s="4"/>
    </row>
    <row r="79" spans="1:16" x14ac:dyDescent="0.2">
      <c r="A79" s="4"/>
      <c r="B79" s="4"/>
    </row>
    <row r="80" spans="1:16" x14ac:dyDescent="0.2">
      <c r="A80" s="4"/>
    </row>
    <row r="93" spans="4:7" x14ac:dyDescent="0.2">
      <c r="D93" s="2"/>
      <c r="G93" s="15"/>
    </row>
  </sheetData>
  <sheetProtection algorithmName="SHA-512" hashValue="+kmzQ7xAHZN9H4xa8SqDu9yPHFJOehIi3xdZs0cR32xhvVy53TvBomp06aMk9E69Y++4ic0dfKBhtOq6NHRSJA==" saltValue="FW0E+oGUErRf7V/8rGq9nA==" spinCount="100000" sheet="1" objects="1" scenarios="1" formatColumns="0" formatRows="0" selectLockedCells="1"/>
  <mergeCells count="2">
    <mergeCell ref="A2:D2"/>
    <mergeCell ref="F2:I2"/>
  </mergeCells>
  <phoneticPr fontId="3" type="noConversion"/>
  <conditionalFormatting sqref="A68">
    <cfRule type="colorScale" priority="1">
      <colorScale>
        <cfvo type="min"/>
        <cfvo type="percentile" val="50"/>
        <cfvo type="max"/>
        <color rgb="FFF8696B"/>
        <color rgb="FFFFEB84"/>
        <color rgb="FF63BE7B"/>
      </colorScale>
    </cfRule>
  </conditionalFormatting>
  <conditionalFormatting sqref="B68:B79">
    <cfRule type="colorScale" priority="3">
      <colorScale>
        <cfvo type="min"/>
        <cfvo type="percentile" val="50"/>
        <cfvo type="max"/>
        <color rgb="FFF8696B"/>
        <color rgb="FFFFEB84"/>
        <color rgb="FF63BE7B"/>
      </colorScale>
    </cfRule>
  </conditionalFormatting>
  <dataValidations count="1">
    <dataValidation type="whole" operator="greaterThan" allowBlank="1" showInputMessage="1" showErrorMessage="1" sqref="U51:U61" xr:uid="{10DF650D-C19C-A444-A5B1-A0E755E48DE0}">
      <formula1>-1</formula1>
    </dataValidation>
  </dataValidations>
  <pageMargins left="0.7" right="0.7" top="0.75" bottom="0.75" header="0.3" footer="0.3"/>
  <pageSetup paperSize="9" orientation="portrait" horizontalDpi="0" verticalDpi="0"/>
  <drawing r:id="rId1"/>
  <extLst>
    <ext xmlns:x14="http://schemas.microsoft.com/office/spreadsheetml/2009/9/main" uri="{CCE6A557-97BC-4b89-ADB6-D9C93CAAB3DF}">
      <x14:dataValidations xmlns:xm="http://schemas.microsoft.com/office/excel/2006/main" count="3">
        <x14:dataValidation type="list" allowBlank="1" showInputMessage="1" showErrorMessage="1" xr:uid="{93C06929-35B8-CB42-A93B-8248D9DCC067}">
          <x14:formula1>
            <xm:f>'Valikkojen sisällöt'!$A$2:$A$3</xm:f>
          </x14:formula1>
          <xm:sqref>T4 T10</xm:sqref>
        </x14:dataValidation>
        <x14:dataValidation type="list" allowBlank="1" showInputMessage="1" showErrorMessage="1" xr:uid="{A007E8A6-EF28-7948-A656-0CF7031CB6DF}">
          <x14:formula1>
            <xm:f>'Valikkojen sisällöt'!$C$2:$C$32</xm:f>
          </x14:formula1>
          <xm:sqref>P35:P40 G93 P18:P23 P25:P33 P5:P15 P42:P56</xm:sqref>
        </x14:dataValidation>
        <x14:dataValidation type="list" allowBlank="1" showInputMessage="1" showErrorMessage="1" xr:uid="{3CEF3C22-4B81-E84E-87B2-47939CA58998}">
          <x14:formula1>
            <xm:f>'Valikkojen sisällöt'!$B$2:$B$3</xm:f>
          </x14:formula1>
          <xm:sqref>V51:V61</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2E820AE-FC93-4447-8A7E-89ABDAF4A9BB}">
  <dimension ref="A1:AE61"/>
  <sheetViews>
    <sheetView showGridLines="0" workbookViewId="0">
      <selection activeCell="M8" sqref="M8"/>
    </sheetView>
  </sheetViews>
  <sheetFormatPr baseColWidth="10" defaultRowHeight="16" x14ac:dyDescent="0.2"/>
  <cols>
    <col min="1" max="1" width="18.83203125" style="18" customWidth="1"/>
    <col min="2" max="2" width="36.1640625" style="18" customWidth="1"/>
    <col min="3" max="15" width="10.83203125" style="18"/>
    <col min="16" max="31" width="10.83203125" style="1"/>
    <col min="32" max="16384" width="10.83203125" style="18"/>
  </cols>
  <sheetData>
    <row r="1" spans="1:23" ht="90" customHeight="1" x14ac:dyDescent="0.2">
      <c r="A1" s="98" t="s">
        <v>106</v>
      </c>
      <c r="B1" s="19"/>
      <c r="C1" s="19"/>
      <c r="D1" s="19"/>
      <c r="E1" s="19"/>
      <c r="F1" s="19"/>
      <c r="G1" s="19"/>
      <c r="H1" s="19"/>
      <c r="I1" s="19"/>
      <c r="J1" s="19"/>
      <c r="K1" s="19"/>
      <c r="L1" s="19"/>
      <c r="M1" s="19"/>
      <c r="N1" s="19"/>
      <c r="O1" s="19"/>
    </row>
    <row r="2" spans="1:23" ht="90" customHeight="1" x14ac:dyDescent="0.2">
      <c r="A2" s="149" t="s">
        <v>113</v>
      </c>
      <c r="B2" s="149"/>
      <c r="C2" s="149"/>
      <c r="D2" s="149"/>
      <c r="E2" s="149"/>
      <c r="F2" s="149"/>
      <c r="G2" s="149"/>
      <c r="H2" s="149"/>
      <c r="I2" s="149"/>
      <c r="J2" s="149"/>
      <c r="K2" s="149"/>
      <c r="L2" s="149"/>
      <c r="M2" s="149"/>
      <c r="N2" s="149"/>
      <c r="O2" s="149"/>
    </row>
    <row r="3" spans="1:23" ht="19" x14ac:dyDescent="0.25">
      <c r="A3" s="58"/>
      <c r="B3" s="58"/>
      <c r="C3" s="59" t="s">
        <v>73</v>
      </c>
      <c r="D3" s="60" t="s">
        <v>74</v>
      </c>
      <c r="E3" s="59" t="s">
        <v>75</v>
      </c>
      <c r="F3" s="60" t="s">
        <v>76</v>
      </c>
      <c r="G3" s="59" t="s">
        <v>77</v>
      </c>
      <c r="H3" s="60" t="s">
        <v>78</v>
      </c>
      <c r="I3" s="59" t="s">
        <v>79</v>
      </c>
      <c r="J3" s="60" t="s">
        <v>80</v>
      </c>
      <c r="K3" s="59" t="s">
        <v>81</v>
      </c>
      <c r="L3" s="60" t="s">
        <v>82</v>
      </c>
      <c r="M3" s="59" t="s">
        <v>83</v>
      </c>
      <c r="N3" s="61" t="s">
        <v>84</v>
      </c>
      <c r="O3" s="62" t="s">
        <v>102</v>
      </c>
      <c r="S3" s="117" t="s">
        <v>107</v>
      </c>
      <c r="T3" s="118"/>
      <c r="U3" s="118"/>
      <c r="V3" s="118"/>
      <c r="W3" s="119"/>
    </row>
    <row r="4" spans="1:23" x14ac:dyDescent="0.2">
      <c r="A4" s="63" t="s">
        <v>91</v>
      </c>
      <c r="B4" s="64"/>
      <c r="C4" s="65">
        <f>SUM(C5:C15)</f>
        <v>0</v>
      </c>
      <c r="D4" s="65">
        <f t="shared" ref="D4:N4" si="0">SUM(D5:D15)</f>
        <v>0</v>
      </c>
      <c r="E4" s="65">
        <f t="shared" si="0"/>
        <v>0</v>
      </c>
      <c r="F4" s="65">
        <f t="shared" si="0"/>
        <v>0</v>
      </c>
      <c r="G4" s="65">
        <f t="shared" si="0"/>
        <v>0</v>
      </c>
      <c r="H4" s="65">
        <f t="shared" si="0"/>
        <v>0</v>
      </c>
      <c r="I4" s="65">
        <f t="shared" si="0"/>
        <v>0</v>
      </c>
      <c r="J4" s="65">
        <f t="shared" si="0"/>
        <v>0</v>
      </c>
      <c r="K4" s="65">
        <f t="shared" si="0"/>
        <v>0</v>
      </c>
      <c r="L4" s="65">
        <f t="shared" si="0"/>
        <v>0</v>
      </c>
      <c r="M4" s="65">
        <f t="shared" si="0"/>
        <v>0</v>
      </c>
      <c r="N4" s="65">
        <f t="shared" si="0"/>
        <v>0</v>
      </c>
      <c r="O4" s="66">
        <f>SUM(C4:N4)</f>
        <v>0</v>
      </c>
      <c r="S4" s="120"/>
      <c r="T4" s="116"/>
      <c r="U4" s="116"/>
      <c r="V4" s="116"/>
      <c r="W4" s="121"/>
    </row>
    <row r="5" spans="1:23" x14ac:dyDescent="0.2">
      <c r="A5" s="67" t="s">
        <v>92</v>
      </c>
      <c r="B5" s="67">
        <f>'Expenses and revenues'!C55</f>
        <v>0</v>
      </c>
      <c r="C5" s="102"/>
      <c r="D5" s="103"/>
      <c r="E5" s="102"/>
      <c r="F5" s="103"/>
      <c r="G5" s="102"/>
      <c r="H5" s="103"/>
      <c r="I5" s="102"/>
      <c r="J5" s="103"/>
      <c r="K5" s="102"/>
      <c r="L5" s="103"/>
      <c r="M5" s="102"/>
      <c r="N5" s="104"/>
      <c r="O5" s="68">
        <f t="shared" ref="O5:O13" si="1">SUM(C5:N5)</f>
        <v>0</v>
      </c>
      <c r="S5" s="122"/>
      <c r="T5" s="123"/>
      <c r="U5" s="123"/>
      <c r="V5" s="123"/>
      <c r="W5" s="124"/>
    </row>
    <row r="6" spans="1:23" x14ac:dyDescent="0.2">
      <c r="A6" s="69" t="s">
        <v>93</v>
      </c>
      <c r="B6" s="69">
        <f>'Expenses and revenues'!C56</f>
        <v>0</v>
      </c>
      <c r="C6" s="105"/>
      <c r="D6" s="105"/>
      <c r="E6" s="105"/>
      <c r="F6" s="105"/>
      <c r="G6" s="105"/>
      <c r="H6" s="105"/>
      <c r="I6" s="105"/>
      <c r="J6" s="105"/>
      <c r="K6" s="105"/>
      <c r="L6" s="105"/>
      <c r="M6" s="105"/>
      <c r="N6" s="106"/>
      <c r="O6" s="70">
        <f t="shared" si="1"/>
        <v>0</v>
      </c>
      <c r="S6" s="125"/>
      <c r="T6" s="126"/>
      <c r="U6" s="126"/>
      <c r="V6" s="126"/>
      <c r="W6" s="127"/>
    </row>
    <row r="7" spans="1:23" x14ac:dyDescent="0.2">
      <c r="A7" s="67" t="s">
        <v>94</v>
      </c>
      <c r="B7" s="67">
        <f>'Expenses and revenues'!C57</f>
        <v>0</v>
      </c>
      <c r="C7" s="102"/>
      <c r="D7" s="103"/>
      <c r="E7" s="102"/>
      <c r="F7" s="103"/>
      <c r="G7" s="102"/>
      <c r="H7" s="103"/>
      <c r="I7" s="102"/>
      <c r="J7" s="103"/>
      <c r="K7" s="102"/>
      <c r="L7" s="103"/>
      <c r="M7" s="102"/>
      <c r="N7" s="104"/>
      <c r="O7" s="68">
        <f t="shared" si="1"/>
        <v>0</v>
      </c>
      <c r="S7" s="125"/>
      <c r="T7" s="126"/>
      <c r="U7" s="126"/>
      <c r="V7" s="126"/>
      <c r="W7" s="127"/>
    </row>
    <row r="8" spans="1:23" x14ac:dyDescent="0.2">
      <c r="A8" s="69" t="s">
        <v>95</v>
      </c>
      <c r="B8" s="69">
        <f>'Expenses and revenues'!C58</f>
        <v>0</v>
      </c>
      <c r="C8" s="105"/>
      <c r="D8" s="105"/>
      <c r="E8" s="105"/>
      <c r="F8" s="105"/>
      <c r="G8" s="105"/>
      <c r="H8" s="105"/>
      <c r="I8" s="105"/>
      <c r="J8" s="105"/>
      <c r="K8" s="105"/>
      <c r="L8" s="105"/>
      <c r="M8" s="105"/>
      <c r="N8" s="106"/>
      <c r="O8" s="70">
        <f t="shared" si="1"/>
        <v>0</v>
      </c>
      <c r="S8" s="125"/>
      <c r="T8" s="126"/>
      <c r="U8" s="126"/>
      <c r="V8" s="126"/>
      <c r="W8" s="127"/>
    </row>
    <row r="9" spans="1:23" x14ac:dyDescent="0.2">
      <c r="A9" s="67" t="s">
        <v>96</v>
      </c>
      <c r="B9" s="67">
        <f>'Expenses and revenues'!C59</f>
        <v>0</v>
      </c>
      <c r="C9" s="102"/>
      <c r="D9" s="103"/>
      <c r="E9" s="102"/>
      <c r="F9" s="103"/>
      <c r="G9" s="102"/>
      <c r="H9" s="103"/>
      <c r="I9" s="102"/>
      <c r="J9" s="103"/>
      <c r="K9" s="102"/>
      <c r="L9" s="103"/>
      <c r="M9" s="102"/>
      <c r="N9" s="104"/>
      <c r="O9" s="68">
        <f>SUM(C9:N9)</f>
        <v>0</v>
      </c>
      <c r="S9" s="125"/>
      <c r="T9" s="126"/>
      <c r="U9" s="126"/>
      <c r="V9" s="126"/>
      <c r="W9" s="127"/>
    </row>
    <row r="10" spans="1:23" x14ac:dyDescent="0.2">
      <c r="A10" s="69" t="s">
        <v>97</v>
      </c>
      <c r="B10" s="69">
        <f>'Expenses and revenues'!C60</f>
        <v>0</v>
      </c>
      <c r="C10" s="105"/>
      <c r="D10" s="105"/>
      <c r="E10" s="105"/>
      <c r="F10" s="105"/>
      <c r="G10" s="105"/>
      <c r="H10" s="105"/>
      <c r="I10" s="105"/>
      <c r="J10" s="105"/>
      <c r="K10" s="105"/>
      <c r="L10" s="105"/>
      <c r="M10" s="105"/>
      <c r="N10" s="106"/>
      <c r="O10" s="70">
        <f t="shared" si="1"/>
        <v>0</v>
      </c>
      <c r="S10" s="125"/>
      <c r="T10" s="126"/>
      <c r="U10" s="126"/>
      <c r="V10" s="126"/>
      <c r="W10" s="127"/>
    </row>
    <row r="11" spans="1:23" x14ac:dyDescent="0.2">
      <c r="A11" s="67" t="s">
        <v>98</v>
      </c>
      <c r="B11" s="67">
        <f>'Expenses and revenues'!C61</f>
        <v>0</v>
      </c>
      <c r="C11" s="102"/>
      <c r="D11" s="103"/>
      <c r="E11" s="102"/>
      <c r="F11" s="103"/>
      <c r="G11" s="102"/>
      <c r="H11" s="103"/>
      <c r="I11" s="102"/>
      <c r="J11" s="103"/>
      <c r="K11" s="102"/>
      <c r="L11" s="103"/>
      <c r="M11" s="102"/>
      <c r="N11" s="104"/>
      <c r="O11" s="68">
        <f t="shared" si="1"/>
        <v>0</v>
      </c>
      <c r="S11" s="125"/>
      <c r="T11" s="126"/>
      <c r="U11" s="126"/>
      <c r="V11" s="126"/>
      <c r="W11" s="127"/>
    </row>
    <row r="12" spans="1:23" x14ac:dyDescent="0.2">
      <c r="A12" s="69" t="s">
        <v>99</v>
      </c>
      <c r="B12" s="69">
        <f>'Expenses and revenues'!C62</f>
        <v>0</v>
      </c>
      <c r="C12" s="105"/>
      <c r="D12" s="105"/>
      <c r="E12" s="105"/>
      <c r="F12" s="105"/>
      <c r="G12" s="105"/>
      <c r="H12" s="105"/>
      <c r="I12" s="105"/>
      <c r="J12" s="105"/>
      <c r="K12" s="105"/>
      <c r="L12" s="105"/>
      <c r="M12" s="105"/>
      <c r="N12" s="106"/>
      <c r="O12" s="70">
        <f t="shared" si="1"/>
        <v>0</v>
      </c>
      <c r="S12" s="125"/>
      <c r="T12" s="126"/>
      <c r="U12" s="126"/>
      <c r="V12" s="126"/>
      <c r="W12" s="127"/>
    </row>
    <row r="13" spans="1:23" x14ac:dyDescent="0.2">
      <c r="A13" s="67" t="s">
        <v>100</v>
      </c>
      <c r="B13" s="67">
        <f>'Expenses and revenues'!C63</f>
        <v>0</v>
      </c>
      <c r="C13" s="102"/>
      <c r="D13" s="103"/>
      <c r="E13" s="102"/>
      <c r="F13" s="103"/>
      <c r="G13" s="102"/>
      <c r="H13" s="103"/>
      <c r="I13" s="102"/>
      <c r="J13" s="103"/>
      <c r="K13" s="102"/>
      <c r="L13" s="103"/>
      <c r="M13" s="102"/>
      <c r="N13" s="104"/>
      <c r="O13" s="68">
        <f t="shared" si="1"/>
        <v>0</v>
      </c>
      <c r="S13" s="125"/>
      <c r="T13" s="126"/>
      <c r="U13" s="126"/>
      <c r="V13" s="126"/>
      <c r="W13" s="127"/>
    </row>
    <row r="14" spans="1:23" x14ac:dyDescent="0.2">
      <c r="A14" s="69" t="s">
        <v>101</v>
      </c>
      <c r="B14" s="69">
        <f>'Expenses and revenues'!C64</f>
        <v>0</v>
      </c>
      <c r="C14" s="105"/>
      <c r="D14" s="105"/>
      <c r="E14" s="105"/>
      <c r="F14" s="105"/>
      <c r="G14" s="105"/>
      <c r="H14" s="105"/>
      <c r="I14" s="105"/>
      <c r="J14" s="105"/>
      <c r="K14" s="105"/>
      <c r="L14" s="105"/>
      <c r="M14" s="105"/>
      <c r="N14" s="106"/>
      <c r="O14" s="70">
        <f>SUM(C14:N14)</f>
        <v>0</v>
      </c>
      <c r="S14" s="125"/>
      <c r="T14" s="126"/>
      <c r="U14" s="126"/>
      <c r="V14" s="126"/>
      <c r="W14" s="127"/>
    </row>
    <row r="15" spans="1:23" x14ac:dyDescent="0.2">
      <c r="A15" s="67"/>
      <c r="B15" s="67" t="s">
        <v>123</v>
      </c>
      <c r="C15" s="102"/>
      <c r="D15" s="103"/>
      <c r="E15" s="102"/>
      <c r="F15" s="103"/>
      <c r="G15" s="102"/>
      <c r="H15" s="103"/>
      <c r="I15" s="102"/>
      <c r="J15" s="103"/>
      <c r="K15" s="102"/>
      <c r="L15" s="103"/>
      <c r="M15" s="102"/>
      <c r="N15" s="104"/>
      <c r="O15" s="68">
        <f>SUM(C15:N15)</f>
        <v>0</v>
      </c>
      <c r="S15" s="125"/>
      <c r="T15" s="126"/>
      <c r="U15" s="126"/>
      <c r="V15" s="126"/>
      <c r="W15" s="127"/>
    </row>
    <row r="16" spans="1:23" x14ac:dyDescent="0.2">
      <c r="A16" s="63" t="s">
        <v>103</v>
      </c>
      <c r="B16" s="64"/>
      <c r="C16" s="65">
        <f>C17+C24+C34+C41+C56</f>
        <v>0</v>
      </c>
      <c r="D16" s="65">
        <f t="shared" ref="D16:M16" si="2">D17+D24+D34+D41+D56</f>
        <v>0</v>
      </c>
      <c r="E16" s="65">
        <f t="shared" si="2"/>
        <v>0</v>
      </c>
      <c r="F16" s="65">
        <f t="shared" si="2"/>
        <v>0</v>
      </c>
      <c r="G16" s="65">
        <f t="shared" si="2"/>
        <v>0</v>
      </c>
      <c r="H16" s="65">
        <f t="shared" si="2"/>
        <v>0</v>
      </c>
      <c r="I16" s="65">
        <f t="shared" si="2"/>
        <v>0</v>
      </c>
      <c r="J16" s="65">
        <f t="shared" si="2"/>
        <v>0</v>
      </c>
      <c r="K16" s="65">
        <f t="shared" si="2"/>
        <v>0</v>
      </c>
      <c r="L16" s="65">
        <f t="shared" si="2"/>
        <v>0</v>
      </c>
      <c r="M16" s="65">
        <f t="shared" si="2"/>
        <v>0</v>
      </c>
      <c r="N16" s="65">
        <f>N17+N24+N34+N41+N56</f>
        <v>0</v>
      </c>
      <c r="O16" s="66">
        <f>SUM(C16:N16)</f>
        <v>0</v>
      </c>
      <c r="S16" s="125"/>
      <c r="T16" s="126"/>
      <c r="U16" s="126"/>
      <c r="V16" s="126"/>
      <c r="W16" s="127"/>
    </row>
    <row r="17" spans="1:23" x14ac:dyDescent="0.2">
      <c r="A17" s="111" t="s">
        <v>16</v>
      </c>
      <c r="B17" s="111"/>
      <c r="C17" s="112">
        <f>SUM(C18:C23)</f>
        <v>0</v>
      </c>
      <c r="D17" s="113">
        <f t="shared" ref="D17:N17" si="3">SUM(D18:D23)</f>
        <v>0</v>
      </c>
      <c r="E17" s="112">
        <f t="shared" si="3"/>
        <v>0</v>
      </c>
      <c r="F17" s="113">
        <f t="shared" si="3"/>
        <v>0</v>
      </c>
      <c r="G17" s="112">
        <f t="shared" si="3"/>
        <v>0</v>
      </c>
      <c r="H17" s="113">
        <f t="shared" si="3"/>
        <v>0</v>
      </c>
      <c r="I17" s="112">
        <f t="shared" si="3"/>
        <v>0</v>
      </c>
      <c r="J17" s="113">
        <f t="shared" si="3"/>
        <v>0</v>
      </c>
      <c r="K17" s="112">
        <f t="shared" si="3"/>
        <v>0</v>
      </c>
      <c r="L17" s="113">
        <f t="shared" si="3"/>
        <v>0</v>
      </c>
      <c r="M17" s="112">
        <f t="shared" si="3"/>
        <v>0</v>
      </c>
      <c r="N17" s="114">
        <f t="shared" si="3"/>
        <v>0</v>
      </c>
      <c r="O17" s="115">
        <f t="shared" ref="O17:O54" si="4">SUM(C17:N17)</f>
        <v>0</v>
      </c>
      <c r="S17" s="125"/>
      <c r="T17" s="126"/>
      <c r="U17" s="126"/>
      <c r="V17" s="126"/>
      <c r="W17" s="127"/>
    </row>
    <row r="18" spans="1:23" x14ac:dyDescent="0.2">
      <c r="A18" s="69"/>
      <c r="B18" s="69" t="s">
        <v>17</v>
      </c>
      <c r="C18" s="105"/>
      <c r="D18" s="105"/>
      <c r="E18" s="105"/>
      <c r="F18" s="105"/>
      <c r="G18" s="105"/>
      <c r="H18" s="105"/>
      <c r="I18" s="105"/>
      <c r="J18" s="105"/>
      <c r="K18" s="105"/>
      <c r="L18" s="105"/>
      <c r="M18" s="105"/>
      <c r="N18" s="106"/>
      <c r="O18" s="70">
        <f t="shared" si="4"/>
        <v>0</v>
      </c>
      <c r="S18" s="125"/>
      <c r="T18" s="126"/>
      <c r="U18" s="126"/>
      <c r="V18" s="126"/>
      <c r="W18" s="127"/>
    </row>
    <row r="19" spans="1:23" x14ac:dyDescent="0.2">
      <c r="A19" s="67"/>
      <c r="B19" s="67" t="s">
        <v>18</v>
      </c>
      <c r="C19" s="102"/>
      <c r="D19" s="103"/>
      <c r="E19" s="102"/>
      <c r="F19" s="103"/>
      <c r="G19" s="102"/>
      <c r="H19" s="103"/>
      <c r="I19" s="102"/>
      <c r="J19" s="103"/>
      <c r="K19" s="102"/>
      <c r="L19" s="103"/>
      <c r="M19" s="102"/>
      <c r="N19" s="104"/>
      <c r="O19" s="68">
        <f t="shared" si="4"/>
        <v>0</v>
      </c>
      <c r="S19" s="125"/>
      <c r="T19" s="126"/>
      <c r="U19" s="126"/>
      <c r="V19" s="126"/>
      <c r="W19" s="127"/>
    </row>
    <row r="20" spans="1:23" x14ac:dyDescent="0.2">
      <c r="A20" s="69"/>
      <c r="B20" s="69" t="s">
        <v>19</v>
      </c>
      <c r="C20" s="105"/>
      <c r="D20" s="105"/>
      <c r="E20" s="105"/>
      <c r="F20" s="105"/>
      <c r="G20" s="105"/>
      <c r="H20" s="105"/>
      <c r="I20" s="105"/>
      <c r="J20" s="105"/>
      <c r="K20" s="105"/>
      <c r="L20" s="105"/>
      <c r="M20" s="105"/>
      <c r="N20" s="106"/>
      <c r="O20" s="70">
        <f t="shared" si="4"/>
        <v>0</v>
      </c>
      <c r="S20" s="125"/>
      <c r="T20" s="126"/>
      <c r="U20" s="126"/>
      <c r="V20" s="126"/>
      <c r="W20" s="127"/>
    </row>
    <row r="21" spans="1:23" x14ac:dyDescent="0.2">
      <c r="A21" s="67"/>
      <c r="B21" s="67" t="s">
        <v>20</v>
      </c>
      <c r="C21" s="102"/>
      <c r="D21" s="103"/>
      <c r="E21" s="102"/>
      <c r="F21" s="103"/>
      <c r="G21" s="102"/>
      <c r="H21" s="103"/>
      <c r="I21" s="102"/>
      <c r="J21" s="103"/>
      <c r="K21" s="102"/>
      <c r="L21" s="103"/>
      <c r="M21" s="102"/>
      <c r="N21" s="104"/>
      <c r="O21" s="68">
        <f t="shared" si="4"/>
        <v>0</v>
      </c>
      <c r="S21" s="125"/>
      <c r="T21" s="126"/>
      <c r="U21" s="126"/>
      <c r="V21" s="126"/>
      <c r="W21" s="127"/>
    </row>
    <row r="22" spans="1:23" x14ac:dyDescent="0.2">
      <c r="A22" s="69"/>
      <c r="B22" s="69" t="s">
        <v>21</v>
      </c>
      <c r="C22" s="105"/>
      <c r="D22" s="105"/>
      <c r="E22" s="105"/>
      <c r="F22" s="105"/>
      <c r="G22" s="105"/>
      <c r="H22" s="105"/>
      <c r="I22" s="105"/>
      <c r="J22" s="105"/>
      <c r="K22" s="105"/>
      <c r="L22" s="105"/>
      <c r="M22" s="105"/>
      <c r="N22" s="106"/>
      <c r="O22" s="70">
        <f t="shared" si="4"/>
        <v>0</v>
      </c>
      <c r="S22" s="125"/>
      <c r="T22" s="126"/>
      <c r="U22" s="126"/>
      <c r="V22" s="126"/>
      <c r="W22" s="127"/>
    </row>
    <row r="23" spans="1:23" x14ac:dyDescent="0.2">
      <c r="A23" s="67"/>
      <c r="B23" s="67" t="s">
        <v>22</v>
      </c>
      <c r="C23" s="102"/>
      <c r="D23" s="103"/>
      <c r="E23" s="102"/>
      <c r="F23" s="103"/>
      <c r="G23" s="102"/>
      <c r="H23" s="103"/>
      <c r="I23" s="102"/>
      <c r="J23" s="103"/>
      <c r="K23" s="102"/>
      <c r="L23" s="103"/>
      <c r="M23" s="102"/>
      <c r="N23" s="104"/>
      <c r="O23" s="68">
        <f t="shared" si="4"/>
        <v>0</v>
      </c>
      <c r="S23" s="125"/>
      <c r="T23" s="126"/>
      <c r="U23" s="126"/>
      <c r="V23" s="126"/>
      <c r="W23" s="127"/>
    </row>
    <row r="24" spans="1:23" x14ac:dyDescent="0.2">
      <c r="A24" s="111" t="s">
        <v>23</v>
      </c>
      <c r="B24" s="111"/>
      <c r="C24" s="112">
        <f>SUM(C25:C33)</f>
        <v>0</v>
      </c>
      <c r="D24" s="113">
        <f t="shared" ref="D24:N24" si="5">SUM(D25:D33)</f>
        <v>0</v>
      </c>
      <c r="E24" s="112">
        <f t="shared" si="5"/>
        <v>0</v>
      </c>
      <c r="F24" s="113">
        <f t="shared" si="5"/>
        <v>0</v>
      </c>
      <c r="G24" s="112">
        <f t="shared" si="5"/>
        <v>0</v>
      </c>
      <c r="H24" s="113">
        <f t="shared" si="5"/>
        <v>0</v>
      </c>
      <c r="I24" s="112">
        <f t="shared" si="5"/>
        <v>0</v>
      </c>
      <c r="J24" s="113">
        <f t="shared" si="5"/>
        <v>0</v>
      </c>
      <c r="K24" s="112">
        <f t="shared" si="5"/>
        <v>0</v>
      </c>
      <c r="L24" s="113">
        <f t="shared" si="5"/>
        <v>0</v>
      </c>
      <c r="M24" s="112">
        <f t="shared" si="5"/>
        <v>0</v>
      </c>
      <c r="N24" s="114">
        <f t="shared" si="5"/>
        <v>0</v>
      </c>
      <c r="O24" s="115">
        <f t="shared" si="4"/>
        <v>0</v>
      </c>
      <c r="S24" s="125"/>
      <c r="T24" s="126"/>
      <c r="U24" s="126"/>
      <c r="V24" s="126"/>
      <c r="W24" s="127"/>
    </row>
    <row r="25" spans="1:23" x14ac:dyDescent="0.2">
      <c r="A25" s="67"/>
      <c r="B25" s="67" t="s">
        <v>24</v>
      </c>
      <c r="C25" s="102"/>
      <c r="D25" s="103"/>
      <c r="E25" s="102"/>
      <c r="F25" s="103"/>
      <c r="G25" s="102"/>
      <c r="H25" s="103"/>
      <c r="I25" s="102"/>
      <c r="J25" s="103"/>
      <c r="K25" s="102"/>
      <c r="L25" s="103"/>
      <c r="M25" s="102"/>
      <c r="N25" s="104"/>
      <c r="O25" s="68">
        <f t="shared" si="4"/>
        <v>0</v>
      </c>
      <c r="S25" s="125"/>
      <c r="T25" s="126"/>
      <c r="U25" s="126"/>
      <c r="V25" s="126"/>
      <c r="W25" s="127"/>
    </row>
    <row r="26" spans="1:23" x14ac:dyDescent="0.2">
      <c r="A26" s="69"/>
      <c r="B26" s="69" t="s">
        <v>25</v>
      </c>
      <c r="C26" s="105"/>
      <c r="D26" s="105"/>
      <c r="E26" s="105"/>
      <c r="F26" s="105"/>
      <c r="G26" s="105"/>
      <c r="H26" s="105"/>
      <c r="I26" s="105"/>
      <c r="J26" s="105"/>
      <c r="K26" s="105"/>
      <c r="L26" s="105"/>
      <c r="M26" s="105"/>
      <c r="N26" s="106"/>
      <c r="O26" s="70">
        <f t="shared" si="4"/>
        <v>0</v>
      </c>
      <c r="S26" s="125"/>
      <c r="T26" s="126"/>
      <c r="U26" s="126"/>
      <c r="V26" s="126"/>
      <c r="W26" s="127"/>
    </row>
    <row r="27" spans="1:23" x14ac:dyDescent="0.2">
      <c r="A27" s="67"/>
      <c r="B27" s="67" t="s">
        <v>121</v>
      </c>
      <c r="C27" s="102"/>
      <c r="D27" s="103"/>
      <c r="E27" s="102"/>
      <c r="F27" s="103"/>
      <c r="G27" s="102"/>
      <c r="H27" s="103"/>
      <c r="I27" s="102"/>
      <c r="J27" s="103"/>
      <c r="K27" s="102"/>
      <c r="L27" s="103"/>
      <c r="M27" s="102"/>
      <c r="N27" s="104"/>
      <c r="O27" s="68">
        <f t="shared" si="4"/>
        <v>0</v>
      </c>
      <c r="S27" s="125"/>
      <c r="T27" s="126"/>
      <c r="U27" s="126"/>
      <c r="V27" s="126"/>
      <c r="W27" s="127"/>
    </row>
    <row r="28" spans="1:23" x14ac:dyDescent="0.2">
      <c r="A28" s="69"/>
      <c r="B28" s="69" t="s">
        <v>26</v>
      </c>
      <c r="C28" s="105"/>
      <c r="D28" s="105"/>
      <c r="E28" s="105"/>
      <c r="F28" s="105"/>
      <c r="G28" s="105"/>
      <c r="H28" s="105"/>
      <c r="I28" s="105"/>
      <c r="J28" s="105"/>
      <c r="K28" s="105"/>
      <c r="L28" s="105"/>
      <c r="M28" s="105"/>
      <c r="N28" s="106"/>
      <c r="O28" s="70">
        <f t="shared" si="4"/>
        <v>0</v>
      </c>
      <c r="S28" s="125"/>
      <c r="T28" s="126"/>
      <c r="U28" s="126"/>
      <c r="V28" s="126"/>
      <c r="W28" s="127"/>
    </row>
    <row r="29" spans="1:23" x14ac:dyDescent="0.2">
      <c r="A29" s="67"/>
      <c r="B29" s="67" t="s">
        <v>27</v>
      </c>
      <c r="C29" s="102"/>
      <c r="D29" s="103"/>
      <c r="E29" s="102"/>
      <c r="F29" s="103"/>
      <c r="G29" s="102"/>
      <c r="H29" s="103"/>
      <c r="I29" s="102"/>
      <c r="J29" s="103"/>
      <c r="K29" s="102"/>
      <c r="L29" s="103"/>
      <c r="M29" s="102"/>
      <c r="N29" s="104"/>
      <c r="O29" s="68">
        <f t="shared" si="4"/>
        <v>0</v>
      </c>
    </row>
    <row r="30" spans="1:23" x14ac:dyDescent="0.2">
      <c r="A30" s="69"/>
      <c r="B30" s="69" t="s">
        <v>28</v>
      </c>
      <c r="C30" s="105"/>
      <c r="D30" s="105"/>
      <c r="E30" s="105"/>
      <c r="F30" s="105"/>
      <c r="G30" s="105"/>
      <c r="H30" s="105"/>
      <c r="I30" s="105"/>
      <c r="J30" s="105"/>
      <c r="K30" s="105"/>
      <c r="L30" s="105"/>
      <c r="M30" s="105"/>
      <c r="N30" s="106"/>
      <c r="O30" s="70">
        <f t="shared" si="4"/>
        <v>0</v>
      </c>
    </row>
    <row r="31" spans="1:23" x14ac:dyDescent="0.2">
      <c r="A31" s="67"/>
      <c r="B31" s="67" t="s">
        <v>29</v>
      </c>
      <c r="C31" s="102"/>
      <c r="D31" s="103"/>
      <c r="E31" s="102"/>
      <c r="F31" s="103"/>
      <c r="G31" s="102"/>
      <c r="H31" s="103"/>
      <c r="I31" s="102"/>
      <c r="J31" s="103"/>
      <c r="K31" s="102"/>
      <c r="L31" s="103"/>
      <c r="M31" s="102"/>
      <c r="N31" s="104"/>
      <c r="O31" s="68">
        <f t="shared" si="4"/>
        <v>0</v>
      </c>
    </row>
    <row r="32" spans="1:23" x14ac:dyDescent="0.2">
      <c r="A32" s="69"/>
      <c r="B32" s="69" t="s">
        <v>30</v>
      </c>
      <c r="C32" s="105"/>
      <c r="D32" s="105"/>
      <c r="E32" s="105"/>
      <c r="F32" s="105"/>
      <c r="G32" s="105"/>
      <c r="H32" s="105"/>
      <c r="I32" s="105"/>
      <c r="J32" s="105"/>
      <c r="K32" s="105"/>
      <c r="L32" s="105"/>
      <c r="M32" s="105"/>
      <c r="N32" s="106"/>
      <c r="O32" s="70">
        <f t="shared" si="4"/>
        <v>0</v>
      </c>
    </row>
    <row r="33" spans="1:15" x14ac:dyDescent="0.2">
      <c r="A33" s="67"/>
      <c r="B33" s="67" t="s">
        <v>31</v>
      </c>
      <c r="C33" s="102"/>
      <c r="D33" s="103"/>
      <c r="E33" s="102"/>
      <c r="F33" s="103"/>
      <c r="G33" s="102"/>
      <c r="H33" s="103"/>
      <c r="I33" s="102"/>
      <c r="J33" s="103"/>
      <c r="K33" s="102"/>
      <c r="L33" s="103"/>
      <c r="M33" s="102"/>
      <c r="N33" s="104"/>
      <c r="O33" s="68">
        <f t="shared" si="4"/>
        <v>0</v>
      </c>
    </row>
    <row r="34" spans="1:15" x14ac:dyDescent="0.2">
      <c r="A34" s="111" t="s">
        <v>32</v>
      </c>
      <c r="B34" s="111"/>
      <c r="C34" s="112">
        <f>SUM(C35:C40)</f>
        <v>0</v>
      </c>
      <c r="D34" s="113">
        <f t="shared" ref="D34:N34" si="6">SUM(D35:D40)</f>
        <v>0</v>
      </c>
      <c r="E34" s="112">
        <f t="shared" si="6"/>
        <v>0</v>
      </c>
      <c r="F34" s="113">
        <f t="shared" si="6"/>
        <v>0</v>
      </c>
      <c r="G34" s="112">
        <f t="shared" si="6"/>
        <v>0</v>
      </c>
      <c r="H34" s="113">
        <f t="shared" si="6"/>
        <v>0</v>
      </c>
      <c r="I34" s="112">
        <f t="shared" si="6"/>
        <v>0</v>
      </c>
      <c r="J34" s="113">
        <f t="shared" si="6"/>
        <v>0</v>
      </c>
      <c r="K34" s="112">
        <f t="shared" si="6"/>
        <v>0</v>
      </c>
      <c r="L34" s="113">
        <f t="shared" si="6"/>
        <v>0</v>
      </c>
      <c r="M34" s="112">
        <f t="shared" si="6"/>
        <v>0</v>
      </c>
      <c r="N34" s="114">
        <f t="shared" si="6"/>
        <v>0</v>
      </c>
      <c r="O34" s="115">
        <f t="shared" si="4"/>
        <v>0</v>
      </c>
    </row>
    <row r="35" spans="1:15" x14ac:dyDescent="0.2">
      <c r="A35" s="67"/>
      <c r="B35" s="67" t="s">
        <v>33</v>
      </c>
      <c r="C35" s="102"/>
      <c r="D35" s="103"/>
      <c r="E35" s="102"/>
      <c r="F35" s="103"/>
      <c r="G35" s="102"/>
      <c r="H35" s="103"/>
      <c r="I35" s="102"/>
      <c r="J35" s="103"/>
      <c r="K35" s="102"/>
      <c r="L35" s="103"/>
      <c r="M35" s="102"/>
      <c r="N35" s="104"/>
      <c r="O35" s="68">
        <f t="shared" si="4"/>
        <v>0</v>
      </c>
    </row>
    <row r="36" spans="1:15" x14ac:dyDescent="0.2">
      <c r="A36" s="69"/>
      <c r="B36" s="69" t="s">
        <v>34</v>
      </c>
      <c r="C36" s="105"/>
      <c r="D36" s="105"/>
      <c r="E36" s="105"/>
      <c r="F36" s="105"/>
      <c r="G36" s="105"/>
      <c r="H36" s="105"/>
      <c r="I36" s="105"/>
      <c r="J36" s="105"/>
      <c r="K36" s="105"/>
      <c r="L36" s="105"/>
      <c r="M36" s="105"/>
      <c r="N36" s="106"/>
      <c r="O36" s="70">
        <f t="shared" si="4"/>
        <v>0</v>
      </c>
    </row>
    <row r="37" spans="1:15" x14ac:dyDescent="0.2">
      <c r="A37" s="67"/>
      <c r="B37" s="67" t="s">
        <v>35</v>
      </c>
      <c r="C37" s="102"/>
      <c r="D37" s="103"/>
      <c r="E37" s="102"/>
      <c r="F37" s="103"/>
      <c r="G37" s="102"/>
      <c r="H37" s="103"/>
      <c r="I37" s="102"/>
      <c r="J37" s="103"/>
      <c r="K37" s="102"/>
      <c r="L37" s="103"/>
      <c r="M37" s="102"/>
      <c r="N37" s="104"/>
      <c r="O37" s="68">
        <f t="shared" si="4"/>
        <v>0</v>
      </c>
    </row>
    <row r="38" spans="1:15" x14ac:dyDescent="0.2">
      <c r="A38" s="69"/>
      <c r="B38" s="69" t="s">
        <v>36</v>
      </c>
      <c r="C38" s="105"/>
      <c r="D38" s="105"/>
      <c r="E38" s="105"/>
      <c r="F38" s="105"/>
      <c r="G38" s="105"/>
      <c r="H38" s="105"/>
      <c r="I38" s="105"/>
      <c r="J38" s="105"/>
      <c r="K38" s="105"/>
      <c r="L38" s="105"/>
      <c r="M38" s="105"/>
      <c r="N38" s="106"/>
      <c r="O38" s="70">
        <f t="shared" si="4"/>
        <v>0</v>
      </c>
    </row>
    <row r="39" spans="1:15" x14ac:dyDescent="0.2">
      <c r="A39" s="67"/>
      <c r="B39" s="67" t="s">
        <v>37</v>
      </c>
      <c r="C39" s="102"/>
      <c r="D39" s="103"/>
      <c r="E39" s="102"/>
      <c r="F39" s="103"/>
      <c r="G39" s="102"/>
      <c r="H39" s="103"/>
      <c r="I39" s="102"/>
      <c r="J39" s="103"/>
      <c r="K39" s="102"/>
      <c r="L39" s="103"/>
      <c r="M39" s="102"/>
      <c r="N39" s="104"/>
      <c r="O39" s="68">
        <f t="shared" si="4"/>
        <v>0</v>
      </c>
    </row>
    <row r="40" spans="1:15" x14ac:dyDescent="0.2">
      <c r="A40" s="69"/>
      <c r="B40" s="69" t="s">
        <v>38</v>
      </c>
      <c r="C40" s="105"/>
      <c r="D40" s="105"/>
      <c r="E40" s="105"/>
      <c r="F40" s="105"/>
      <c r="G40" s="105"/>
      <c r="H40" s="105"/>
      <c r="I40" s="105"/>
      <c r="J40" s="105"/>
      <c r="K40" s="105"/>
      <c r="L40" s="105"/>
      <c r="M40" s="105"/>
      <c r="N40" s="106"/>
      <c r="O40" s="70">
        <f t="shared" si="4"/>
        <v>0</v>
      </c>
    </row>
    <row r="41" spans="1:15" x14ac:dyDescent="0.2">
      <c r="A41" s="111" t="s">
        <v>40</v>
      </c>
      <c r="B41" s="111"/>
      <c r="C41" s="112">
        <f t="shared" ref="C41:N41" si="7">SUM(C42:C56)</f>
        <v>0</v>
      </c>
      <c r="D41" s="113">
        <f t="shared" si="7"/>
        <v>0</v>
      </c>
      <c r="E41" s="112">
        <f t="shared" si="7"/>
        <v>0</v>
      </c>
      <c r="F41" s="113">
        <f t="shared" si="7"/>
        <v>0</v>
      </c>
      <c r="G41" s="112">
        <f t="shared" si="7"/>
        <v>0</v>
      </c>
      <c r="H41" s="113">
        <f t="shared" si="7"/>
        <v>0</v>
      </c>
      <c r="I41" s="112">
        <f t="shared" si="7"/>
        <v>0</v>
      </c>
      <c r="J41" s="113">
        <f t="shared" si="7"/>
        <v>0</v>
      </c>
      <c r="K41" s="112">
        <f t="shared" si="7"/>
        <v>0</v>
      </c>
      <c r="L41" s="113">
        <f t="shared" si="7"/>
        <v>0</v>
      </c>
      <c r="M41" s="112">
        <f t="shared" si="7"/>
        <v>0</v>
      </c>
      <c r="N41" s="114">
        <f t="shared" si="7"/>
        <v>0</v>
      </c>
      <c r="O41" s="115">
        <f t="shared" si="4"/>
        <v>0</v>
      </c>
    </row>
    <row r="42" spans="1:15" x14ac:dyDescent="0.2">
      <c r="A42" s="107"/>
      <c r="B42" s="107" t="s">
        <v>41</v>
      </c>
      <c r="C42" s="108"/>
      <c r="D42" s="108"/>
      <c r="E42" s="108"/>
      <c r="F42" s="108"/>
      <c r="G42" s="108"/>
      <c r="H42" s="108"/>
      <c r="I42" s="108"/>
      <c r="J42" s="108"/>
      <c r="K42" s="108"/>
      <c r="L42" s="108"/>
      <c r="M42" s="108"/>
      <c r="N42" s="109"/>
      <c r="O42" s="110">
        <f t="shared" si="4"/>
        <v>0</v>
      </c>
    </row>
    <row r="43" spans="1:15" x14ac:dyDescent="0.2">
      <c r="A43" s="67"/>
      <c r="B43" s="67" t="s">
        <v>42</v>
      </c>
      <c r="C43" s="102"/>
      <c r="D43" s="103"/>
      <c r="E43" s="102"/>
      <c r="F43" s="103"/>
      <c r="G43" s="102"/>
      <c r="H43" s="103"/>
      <c r="I43" s="102"/>
      <c r="J43" s="103"/>
      <c r="K43" s="102"/>
      <c r="L43" s="103"/>
      <c r="M43" s="102"/>
      <c r="N43" s="104"/>
      <c r="O43" s="68">
        <f t="shared" si="4"/>
        <v>0</v>
      </c>
    </row>
    <row r="44" spans="1:15" x14ac:dyDescent="0.2">
      <c r="A44" s="69"/>
      <c r="B44" s="69" t="s">
        <v>43</v>
      </c>
      <c r="C44" s="105"/>
      <c r="D44" s="105"/>
      <c r="E44" s="105"/>
      <c r="F44" s="105"/>
      <c r="G44" s="105"/>
      <c r="H44" s="105"/>
      <c r="I44" s="105"/>
      <c r="J44" s="105"/>
      <c r="K44" s="105"/>
      <c r="L44" s="105"/>
      <c r="M44" s="105"/>
      <c r="N44" s="106"/>
      <c r="O44" s="70">
        <f t="shared" si="4"/>
        <v>0</v>
      </c>
    </row>
    <row r="45" spans="1:15" x14ac:dyDescent="0.2">
      <c r="A45" s="67"/>
      <c r="B45" s="67" t="s">
        <v>44</v>
      </c>
      <c r="C45" s="102"/>
      <c r="D45" s="103"/>
      <c r="E45" s="102"/>
      <c r="F45" s="103"/>
      <c r="G45" s="102"/>
      <c r="H45" s="103"/>
      <c r="I45" s="102"/>
      <c r="J45" s="103"/>
      <c r="K45" s="102"/>
      <c r="L45" s="103"/>
      <c r="M45" s="102"/>
      <c r="N45" s="104"/>
      <c r="O45" s="68">
        <f t="shared" si="4"/>
        <v>0</v>
      </c>
    </row>
    <row r="46" spans="1:15" x14ac:dyDescent="0.2">
      <c r="A46" s="69"/>
      <c r="B46" s="69" t="s">
        <v>45</v>
      </c>
      <c r="C46" s="105"/>
      <c r="D46" s="105"/>
      <c r="E46" s="105"/>
      <c r="F46" s="105"/>
      <c r="G46" s="105"/>
      <c r="H46" s="105"/>
      <c r="I46" s="105"/>
      <c r="J46" s="105"/>
      <c r="K46" s="105"/>
      <c r="L46" s="105"/>
      <c r="M46" s="105"/>
      <c r="N46" s="106"/>
      <c r="O46" s="70">
        <f t="shared" si="4"/>
        <v>0</v>
      </c>
    </row>
    <row r="47" spans="1:15" x14ac:dyDescent="0.2">
      <c r="A47" s="67"/>
      <c r="B47" s="67" t="s">
        <v>46</v>
      </c>
      <c r="C47" s="102"/>
      <c r="D47" s="103"/>
      <c r="E47" s="102"/>
      <c r="F47" s="103"/>
      <c r="G47" s="102"/>
      <c r="H47" s="103"/>
      <c r="I47" s="102"/>
      <c r="J47" s="103"/>
      <c r="K47" s="102"/>
      <c r="L47" s="103"/>
      <c r="M47" s="102"/>
      <c r="N47" s="104"/>
      <c r="O47" s="68">
        <f t="shared" si="4"/>
        <v>0</v>
      </c>
    </row>
    <row r="48" spans="1:15" x14ac:dyDescent="0.2">
      <c r="A48" s="69"/>
      <c r="B48" s="69" t="s">
        <v>47</v>
      </c>
      <c r="C48" s="105"/>
      <c r="D48" s="105"/>
      <c r="E48" s="105"/>
      <c r="F48" s="105"/>
      <c r="G48" s="105"/>
      <c r="H48" s="105"/>
      <c r="I48" s="105"/>
      <c r="J48" s="105"/>
      <c r="K48" s="105"/>
      <c r="L48" s="105"/>
      <c r="M48" s="105"/>
      <c r="N48" s="106"/>
      <c r="O48" s="70">
        <f t="shared" si="4"/>
        <v>0</v>
      </c>
    </row>
    <row r="49" spans="1:15" x14ac:dyDescent="0.2">
      <c r="A49" s="67"/>
      <c r="B49" s="67" t="s">
        <v>48</v>
      </c>
      <c r="C49" s="102"/>
      <c r="D49" s="103"/>
      <c r="E49" s="102"/>
      <c r="F49" s="103"/>
      <c r="G49" s="102"/>
      <c r="H49" s="103"/>
      <c r="I49" s="102"/>
      <c r="J49" s="103"/>
      <c r="K49" s="102"/>
      <c r="L49" s="103"/>
      <c r="M49" s="102"/>
      <c r="N49" s="104"/>
      <c r="O49" s="68">
        <f t="shared" si="4"/>
        <v>0</v>
      </c>
    </row>
    <row r="50" spans="1:15" x14ac:dyDescent="0.2">
      <c r="A50" s="69"/>
      <c r="B50" s="69" t="s">
        <v>49</v>
      </c>
      <c r="C50" s="105"/>
      <c r="D50" s="105"/>
      <c r="E50" s="105"/>
      <c r="F50" s="105"/>
      <c r="G50" s="105"/>
      <c r="H50" s="105"/>
      <c r="I50" s="105"/>
      <c r="J50" s="105"/>
      <c r="K50" s="105"/>
      <c r="L50" s="105"/>
      <c r="M50" s="105"/>
      <c r="N50" s="106"/>
      <c r="O50" s="70">
        <f t="shared" si="4"/>
        <v>0</v>
      </c>
    </row>
    <row r="51" spans="1:15" x14ac:dyDescent="0.2">
      <c r="A51" s="67"/>
      <c r="B51" s="67" t="s">
        <v>50</v>
      </c>
      <c r="C51" s="102"/>
      <c r="D51" s="103"/>
      <c r="E51" s="102"/>
      <c r="F51" s="103"/>
      <c r="G51" s="102"/>
      <c r="H51" s="103"/>
      <c r="I51" s="102"/>
      <c r="J51" s="103"/>
      <c r="K51" s="102"/>
      <c r="L51" s="103"/>
      <c r="M51" s="102"/>
      <c r="N51" s="104"/>
      <c r="O51" s="68">
        <f t="shared" si="4"/>
        <v>0</v>
      </c>
    </row>
    <row r="52" spans="1:15" x14ac:dyDescent="0.2">
      <c r="A52" s="69"/>
      <c r="B52" s="69" t="s">
        <v>51</v>
      </c>
      <c r="C52" s="105"/>
      <c r="D52" s="105"/>
      <c r="E52" s="105"/>
      <c r="F52" s="105"/>
      <c r="G52" s="105"/>
      <c r="H52" s="105"/>
      <c r="I52" s="105"/>
      <c r="J52" s="105"/>
      <c r="K52" s="105"/>
      <c r="L52" s="105"/>
      <c r="M52" s="105"/>
      <c r="N52" s="106"/>
      <c r="O52" s="70">
        <f t="shared" si="4"/>
        <v>0</v>
      </c>
    </row>
    <row r="53" spans="1:15" x14ac:dyDescent="0.2">
      <c r="A53" s="67"/>
      <c r="B53" s="67" t="s">
        <v>52</v>
      </c>
      <c r="C53" s="102"/>
      <c r="D53" s="103"/>
      <c r="E53" s="102"/>
      <c r="F53" s="103"/>
      <c r="G53" s="102"/>
      <c r="H53" s="103"/>
      <c r="I53" s="102"/>
      <c r="J53" s="103"/>
      <c r="K53" s="102"/>
      <c r="L53" s="103"/>
      <c r="M53" s="102"/>
      <c r="N53" s="104"/>
      <c r="O53" s="68">
        <f t="shared" si="4"/>
        <v>0</v>
      </c>
    </row>
    <row r="54" spans="1:15" x14ac:dyDescent="0.2">
      <c r="A54" s="69"/>
      <c r="B54" s="69" t="s">
        <v>53</v>
      </c>
      <c r="C54" s="105"/>
      <c r="D54" s="105"/>
      <c r="E54" s="105"/>
      <c r="F54" s="105"/>
      <c r="G54" s="105"/>
      <c r="H54" s="105"/>
      <c r="I54" s="105"/>
      <c r="J54" s="105"/>
      <c r="K54" s="105"/>
      <c r="L54" s="105"/>
      <c r="M54" s="105"/>
      <c r="N54" s="106"/>
      <c r="O54" s="70">
        <f t="shared" si="4"/>
        <v>0</v>
      </c>
    </row>
    <row r="55" spans="1:15" x14ac:dyDescent="0.2">
      <c r="A55" s="67"/>
      <c r="B55" s="67" t="s">
        <v>54</v>
      </c>
      <c r="C55" s="102"/>
      <c r="D55" s="103"/>
      <c r="E55" s="102"/>
      <c r="F55" s="103"/>
      <c r="G55" s="102"/>
      <c r="H55" s="103"/>
      <c r="I55" s="102"/>
      <c r="J55" s="103"/>
      <c r="K55" s="102"/>
      <c r="L55" s="103"/>
      <c r="M55" s="102"/>
      <c r="N55" s="104"/>
      <c r="O55" s="68">
        <f>SUM(C55:N55)</f>
        <v>0</v>
      </c>
    </row>
    <row r="56" spans="1:15" ht="17" thickBot="1" x14ac:dyDescent="0.25">
      <c r="A56" s="141" t="s">
        <v>124</v>
      </c>
      <c r="B56" s="141"/>
      <c r="C56" s="142"/>
      <c r="D56" s="142"/>
      <c r="E56" s="142"/>
      <c r="F56" s="142"/>
      <c r="G56" s="142"/>
      <c r="H56" s="142"/>
      <c r="I56" s="142"/>
      <c r="J56" s="142"/>
      <c r="K56" s="142"/>
      <c r="L56" s="142"/>
      <c r="M56" s="142"/>
      <c r="N56" s="143"/>
      <c r="O56" s="68">
        <f>SUM(C56:N56)</f>
        <v>0</v>
      </c>
    </row>
    <row r="57" spans="1:15" ht="17" thickTop="1" x14ac:dyDescent="0.2">
      <c r="A57" s="71" t="s">
        <v>104</v>
      </c>
      <c r="B57" s="72"/>
      <c r="C57" s="73">
        <f t="shared" ref="C57:O57" si="8">C4-C16</f>
        <v>0</v>
      </c>
      <c r="D57" s="74">
        <f t="shared" si="8"/>
        <v>0</v>
      </c>
      <c r="E57" s="73">
        <f t="shared" si="8"/>
        <v>0</v>
      </c>
      <c r="F57" s="74">
        <f t="shared" si="8"/>
        <v>0</v>
      </c>
      <c r="G57" s="73">
        <f t="shared" si="8"/>
        <v>0</v>
      </c>
      <c r="H57" s="74">
        <f t="shared" si="8"/>
        <v>0</v>
      </c>
      <c r="I57" s="73">
        <f t="shared" si="8"/>
        <v>0</v>
      </c>
      <c r="J57" s="74">
        <f t="shared" si="8"/>
        <v>0</v>
      </c>
      <c r="K57" s="73">
        <f t="shared" si="8"/>
        <v>0</v>
      </c>
      <c r="L57" s="74">
        <f t="shared" si="8"/>
        <v>0</v>
      </c>
      <c r="M57" s="73">
        <f t="shared" si="8"/>
        <v>0</v>
      </c>
      <c r="N57" s="75">
        <f t="shared" si="8"/>
        <v>0</v>
      </c>
      <c r="O57" s="140">
        <f t="shared" si="8"/>
        <v>0</v>
      </c>
    </row>
    <row r="59" spans="1:15" x14ac:dyDescent="0.2">
      <c r="C59" s="24">
        <f>C57</f>
        <v>0</v>
      </c>
      <c r="D59" s="24">
        <f>C59+D57</f>
        <v>0</v>
      </c>
      <c r="E59" s="24">
        <f t="shared" ref="E59:M59" si="9">D59+E57</f>
        <v>0</v>
      </c>
      <c r="F59" s="24">
        <f t="shared" si="9"/>
        <v>0</v>
      </c>
      <c r="G59" s="24">
        <f t="shared" si="9"/>
        <v>0</v>
      </c>
      <c r="H59" s="24">
        <f t="shared" si="9"/>
        <v>0</v>
      </c>
      <c r="I59" s="24">
        <f t="shared" si="9"/>
        <v>0</v>
      </c>
      <c r="J59" s="24">
        <f t="shared" si="9"/>
        <v>0</v>
      </c>
      <c r="K59" s="24">
        <f t="shared" si="9"/>
        <v>0</v>
      </c>
      <c r="L59" s="24">
        <f t="shared" si="9"/>
        <v>0</v>
      </c>
      <c r="M59" s="24">
        <f t="shared" si="9"/>
        <v>0</v>
      </c>
      <c r="N59" s="24">
        <f>M59+N57</f>
        <v>0</v>
      </c>
    </row>
    <row r="61" spans="1:15" ht="19" x14ac:dyDescent="0.25">
      <c r="A61" s="54" t="s">
        <v>108</v>
      </c>
      <c r="B61" s="54"/>
      <c r="C61" s="54"/>
      <c r="D61" s="54"/>
      <c r="E61" s="54"/>
      <c r="F61" s="54"/>
      <c r="G61" s="54"/>
      <c r="H61" s="54"/>
      <c r="I61" s="54"/>
      <c r="J61" s="54"/>
      <c r="K61" s="54"/>
      <c r="L61" s="54"/>
      <c r="M61" s="54"/>
      <c r="N61" s="54"/>
      <c r="O61" s="54"/>
    </row>
  </sheetData>
  <sheetProtection algorithmName="SHA-512" hashValue="5Bx508C+iap7uU2k+xoNHJMR67GOTJAnHAERVOq+14h1h/XLJ7U9QnN71VRavWa+SrUdsFmRzUA2haKlS1xu+Q==" saltValue="zsOta/DXEXpK3cC22SkuRQ==" spinCount="100000" sheet="1" objects="1" scenarios="1" selectLockedCells="1"/>
  <mergeCells count="1">
    <mergeCell ref="A2:O2"/>
  </mergeCells>
  <phoneticPr fontId="3" type="noConversion"/>
  <dataValidations count="1">
    <dataValidation type="decimal" operator="greaterThan" allowBlank="1" showInputMessage="1" showErrorMessage="1" sqref="C5:N15 C18:N23 C25:N33 C35:N40 C42:N56" xr:uid="{E37A525C-B57E-C148-9605-EF32B3C9A84A}">
      <formula1>-1</formula1>
    </dataValidation>
  </dataValidations>
  <pageMargins left="0.7" right="0.7" top="0.75" bottom="0.75" header="0.3" footer="0.3"/>
  <pageSetup paperSize="9" orientation="portrait" horizontalDpi="0" verticalDpi="0"/>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D6190D5-B32A-B04A-B75F-33F7D9002276}">
  <dimension ref="A1:AU148"/>
  <sheetViews>
    <sheetView showGridLines="0" zoomScaleNormal="91" workbookViewId="0">
      <selection activeCell="V3" sqref="V3"/>
    </sheetView>
  </sheetViews>
  <sheetFormatPr baseColWidth="10" defaultRowHeight="16" x14ac:dyDescent="0.2"/>
  <cols>
    <col min="1" max="1" width="17.5" style="18" bestFit="1" customWidth="1"/>
    <col min="2" max="2" width="14.5" style="18" bestFit="1" customWidth="1"/>
    <col min="3" max="6" width="10.83203125" style="18"/>
    <col min="7" max="7" width="25.5" style="18" customWidth="1"/>
    <col min="8" max="20" width="10.83203125" style="18"/>
    <col min="21" max="21" width="50.83203125" style="18" customWidth="1"/>
    <col min="22" max="26" width="10.83203125" style="79"/>
    <col min="27" max="27" width="17.6640625" style="82" bestFit="1" customWidth="1"/>
    <col min="28" max="28" width="19.1640625" style="24" bestFit="1" customWidth="1"/>
    <col min="29" max="36" width="11.1640625" style="24" bestFit="1" customWidth="1"/>
    <col min="37" max="38" width="11.5" style="24" bestFit="1" customWidth="1"/>
    <col min="39" max="40" width="11.6640625" style="24" bestFit="1" customWidth="1"/>
    <col min="41" max="41" width="18.83203125" style="24" bestFit="1" customWidth="1"/>
    <col min="42" max="42" width="10.83203125" style="24"/>
    <col min="43" max="43" width="10.83203125" style="82"/>
    <col min="44" max="47" width="10.83203125" style="79"/>
    <col min="48" max="16384" width="10.83203125" style="18"/>
  </cols>
  <sheetData>
    <row r="1" spans="1:42" ht="91" customHeight="1" x14ac:dyDescent="0.2">
      <c r="A1" s="23" t="s">
        <v>109</v>
      </c>
      <c r="B1" s="19"/>
      <c r="C1" s="19"/>
      <c r="D1" s="19"/>
      <c r="E1" s="19"/>
      <c r="F1" s="19"/>
      <c r="G1" s="19"/>
      <c r="H1" s="19"/>
      <c r="I1" s="19"/>
      <c r="J1" s="19"/>
      <c r="K1" s="19"/>
      <c r="L1" s="19"/>
      <c r="M1" s="19"/>
      <c r="N1" s="19"/>
      <c r="O1" s="19"/>
      <c r="P1" s="19"/>
      <c r="Q1" s="19"/>
      <c r="R1" s="19"/>
      <c r="S1" s="19"/>
      <c r="T1" s="19"/>
      <c r="U1" s="19"/>
    </row>
    <row r="2" spans="1:42" ht="79" customHeight="1" x14ac:dyDescent="0.2">
      <c r="A2" s="150" t="s">
        <v>110</v>
      </c>
      <c r="B2" s="150"/>
      <c r="C2" s="150"/>
      <c r="D2" s="150"/>
      <c r="E2" s="150"/>
      <c r="F2" s="150"/>
      <c r="G2" s="150"/>
      <c r="H2" s="150"/>
      <c r="I2" s="150"/>
      <c r="J2" s="150"/>
      <c r="K2" s="150"/>
      <c r="L2" s="150"/>
      <c r="M2" s="150"/>
      <c r="N2" s="150"/>
      <c r="O2" s="150"/>
      <c r="P2" s="150"/>
      <c r="Q2" s="150"/>
      <c r="R2" s="150"/>
      <c r="S2" s="150"/>
      <c r="T2" s="150"/>
      <c r="U2" s="150"/>
    </row>
    <row r="3" spans="1:42" ht="24" x14ac:dyDescent="0.3">
      <c r="A3" s="22" t="s">
        <v>111</v>
      </c>
      <c r="B3" s="21"/>
      <c r="C3" s="21"/>
      <c r="D3" s="21"/>
      <c r="E3" s="21"/>
      <c r="F3" s="21"/>
      <c r="G3" s="21"/>
      <c r="H3" s="21"/>
      <c r="I3" s="21"/>
      <c r="J3" s="21"/>
      <c r="K3" s="21"/>
      <c r="L3" s="21"/>
      <c r="M3" s="21"/>
      <c r="N3" s="21"/>
      <c r="O3" s="21"/>
      <c r="P3" s="21"/>
      <c r="Q3" s="21"/>
      <c r="R3" s="21"/>
      <c r="S3" s="21"/>
      <c r="T3" s="21"/>
      <c r="U3" s="21"/>
      <c r="V3" s="144"/>
      <c r="AB3" s="24" t="str">
        <f>'Expenses and revenues'!C11</f>
        <v>Rent</v>
      </c>
      <c r="AC3" s="24" t="str">
        <f>'Expenses and revenues'!C12</f>
        <v>Maintenance and upkeep of premises</v>
      </c>
      <c r="AD3" s="24" t="str">
        <f>'Expenses and revenues'!C13</f>
        <v>New machines and equipment</v>
      </c>
      <c r="AE3" s="24" t="str">
        <f>'Expenses and revenues'!C14</f>
        <v>Depriciation of machinery and equipment</v>
      </c>
      <c r="AF3" s="24" t="str">
        <f>'Expenses and revenues'!C15</f>
        <v>Machinery and equipment leasing</v>
      </c>
      <c r="AG3" s="24" t="str">
        <f>'Expenses and revenues'!C16</f>
        <v>Other facility and equipment costs</v>
      </c>
    </row>
    <row r="4" spans="1:42" ht="31" customHeight="1" x14ac:dyDescent="0.3">
      <c r="A4" s="76" t="s">
        <v>112</v>
      </c>
      <c r="AA4" s="83" t="s">
        <v>0</v>
      </c>
      <c r="AB4" s="24" cm="1">
        <f t="array" ref="AB4:AG4">TRANSPOSE(Budget!O18:O23)</f>
        <v>0</v>
      </c>
      <c r="AC4" s="24">
        <v>0</v>
      </c>
      <c r="AD4" s="24">
        <v>0</v>
      </c>
      <c r="AE4" s="24">
        <v>0</v>
      </c>
      <c r="AF4" s="24">
        <v>0</v>
      </c>
      <c r="AG4" s="24">
        <v>0</v>
      </c>
    </row>
    <row r="5" spans="1:42" x14ac:dyDescent="0.2">
      <c r="AA5" s="82" t="s">
        <v>4</v>
      </c>
      <c r="AB5" s="24" cm="1">
        <f t="array" ref="AB5:AG5">TRANSPOSE('Realized figures'!O18:O23)</f>
        <v>0</v>
      </c>
      <c r="AC5" s="24">
        <v>0</v>
      </c>
      <c r="AD5" s="24">
        <v>0</v>
      </c>
      <c r="AE5" s="24">
        <v>0</v>
      </c>
      <c r="AF5" s="24">
        <v>0</v>
      </c>
      <c r="AG5" s="24">
        <v>0</v>
      </c>
    </row>
    <row r="6" spans="1:42" x14ac:dyDescent="0.2">
      <c r="AB6" s="24" t="str" cm="1">
        <f t="array" ref="AB6:AJ6">TRANSPOSE('Expenses and revenues'!C18:C26)</f>
        <v>Accounting services</v>
      </c>
      <c r="AC6" s="24" t="str">
        <v>Software license fees</v>
      </c>
      <c r="AD6" s="24" t="str">
        <v>Phone operator costs</v>
      </c>
      <c r="AE6" s="24" t="str">
        <v>Website upkeep and maintenance</v>
      </c>
      <c r="AF6" s="24" t="str">
        <v>Internet costs</v>
      </c>
      <c r="AG6" s="24" t="str">
        <v>Organization and union membership fees</v>
      </c>
      <c r="AH6" s="24" t="str">
        <v>Patent and IPR costs</v>
      </c>
      <c r="AI6" s="24" t="str">
        <v>Banking fees</v>
      </c>
      <c r="AJ6" s="24" t="str">
        <v>Other service costs</v>
      </c>
    </row>
    <row r="7" spans="1:42" x14ac:dyDescent="0.2">
      <c r="AA7" s="83" t="s">
        <v>0</v>
      </c>
      <c r="AB7" s="24" cm="1">
        <f t="array" ref="AB7:AJ7">TRANSPOSE(Budget!O25:O33)</f>
        <v>0</v>
      </c>
      <c r="AC7" s="24">
        <v>0</v>
      </c>
      <c r="AD7" s="24">
        <v>0</v>
      </c>
      <c r="AE7" s="24">
        <v>0</v>
      </c>
      <c r="AF7" s="24">
        <v>0</v>
      </c>
      <c r="AG7" s="24">
        <v>0</v>
      </c>
      <c r="AH7" s="24">
        <v>0</v>
      </c>
      <c r="AI7" s="24">
        <v>0</v>
      </c>
      <c r="AJ7" s="24">
        <v>0</v>
      </c>
    </row>
    <row r="8" spans="1:42" x14ac:dyDescent="0.2">
      <c r="AA8" s="82" t="s">
        <v>4</v>
      </c>
      <c r="AB8" s="24" cm="1">
        <f t="array" ref="AB8:AJ8">TRANSPOSE('Realized figures'!O25:O33)</f>
        <v>0</v>
      </c>
      <c r="AC8" s="24">
        <v>0</v>
      </c>
      <c r="AD8" s="24">
        <v>0</v>
      </c>
      <c r="AE8" s="24">
        <v>0</v>
      </c>
      <c r="AF8" s="24">
        <v>0</v>
      </c>
      <c r="AG8" s="24">
        <v>0</v>
      </c>
      <c r="AH8" s="24">
        <v>0</v>
      </c>
      <c r="AI8" s="24">
        <v>0</v>
      </c>
      <c r="AJ8" s="24">
        <v>0</v>
      </c>
    </row>
    <row r="9" spans="1:42" x14ac:dyDescent="0.2">
      <c r="AB9" s="24" t="str" cm="1">
        <f t="array" ref="AB9:AG9">TRANSPOSE('Expenses and revenues'!C28:C33)</f>
        <v>Your own salary</v>
      </c>
      <c r="AC9" s="24" t="str">
        <v>Self-employed pension insurance</v>
      </c>
      <c r="AD9" s="24" t="str">
        <v>Self-employed unemployment insurance</v>
      </c>
      <c r="AE9" s="24" t="str">
        <v>Staff salaries</v>
      </c>
      <c r="AF9" s="24" t="str">
        <v>Staff insurances</v>
      </c>
      <c r="AG9" s="24" t="str">
        <v>Other personnel costs or insurances</v>
      </c>
    </row>
    <row r="10" spans="1:42" x14ac:dyDescent="0.2">
      <c r="AA10" s="83" t="s">
        <v>0</v>
      </c>
      <c r="AB10" s="24" cm="1">
        <f t="array" ref="AB10:AG10">TRANSPOSE(Budget!O35:O40)</f>
        <v>0</v>
      </c>
      <c r="AC10" s="24">
        <v>0</v>
      </c>
      <c r="AD10" s="24">
        <v>0</v>
      </c>
      <c r="AE10" s="24">
        <v>0</v>
      </c>
      <c r="AF10" s="24">
        <v>0</v>
      </c>
      <c r="AG10" s="24">
        <v>0</v>
      </c>
    </row>
    <row r="11" spans="1:42" x14ac:dyDescent="0.2">
      <c r="AA11" s="82" t="s">
        <v>4</v>
      </c>
      <c r="AB11" s="24" cm="1">
        <f t="array" ref="AB11:AG11">TRANSPOSE('Realized figures'!O35:O40)</f>
        <v>0</v>
      </c>
      <c r="AC11" s="24">
        <v>0</v>
      </c>
      <c r="AD11" s="24">
        <v>0</v>
      </c>
      <c r="AE11" s="24">
        <v>0</v>
      </c>
      <c r="AF11" s="24">
        <v>0</v>
      </c>
      <c r="AG11" s="24">
        <v>0</v>
      </c>
    </row>
    <row r="12" spans="1:42" x14ac:dyDescent="0.2">
      <c r="AB12" s="24" t="str" cm="1">
        <f t="array" ref="AB12:AO12">TRANSPOSE('Expenses and revenues'!C36:C49)</f>
        <v>Office supplies</v>
      </c>
      <c r="AC12" s="24" t="str">
        <v>Marketing costs</v>
      </c>
      <c r="AD12" s="24" t="str">
        <v>Electricity</v>
      </c>
      <c r="AE12" s="24" t="str">
        <v>Outsourced services</v>
      </c>
      <c r="AF12" s="24" t="str">
        <v>Raw materials</v>
      </c>
      <c r="AG12" s="24" t="str">
        <v>Packaging materials</v>
      </c>
      <c r="AH12" s="24" t="str">
        <v>Transport costs</v>
      </c>
      <c r="AI12" s="24" t="str">
        <v>Shipping and delivery costs</v>
      </c>
      <c r="AJ12" s="24" t="str">
        <v>Warehouse and storage costs</v>
      </c>
      <c r="AK12" s="24" t="str">
        <v>Travel expenses</v>
      </c>
      <c r="AL12" s="24" t="str">
        <v>Representation expenses</v>
      </c>
      <c r="AM12" s="24" t="str">
        <v>Books and magazines</v>
      </c>
      <c r="AN12" s="24" t="str">
        <v>Training</v>
      </c>
      <c r="AO12" s="24" t="str">
        <v>Other variable costs</v>
      </c>
    </row>
    <row r="13" spans="1:42" x14ac:dyDescent="0.2">
      <c r="AA13" s="83" t="s">
        <v>0</v>
      </c>
      <c r="AB13" s="24" cm="1">
        <f t="array" ref="AB13:AP13">TRANSPOSE(Budget!O42:O56)</f>
        <v>0</v>
      </c>
      <c r="AC13" s="24">
        <v>0</v>
      </c>
      <c r="AD13" s="24">
        <v>0</v>
      </c>
      <c r="AE13" s="24">
        <v>0</v>
      </c>
      <c r="AF13" s="24">
        <v>0</v>
      </c>
      <c r="AG13" s="24">
        <v>0</v>
      </c>
      <c r="AH13" s="24">
        <v>0</v>
      </c>
      <c r="AI13" s="24">
        <v>0</v>
      </c>
      <c r="AJ13" s="24">
        <v>0</v>
      </c>
      <c r="AK13" s="24">
        <v>0</v>
      </c>
      <c r="AL13" s="24">
        <v>0</v>
      </c>
      <c r="AM13" s="24">
        <v>0</v>
      </c>
      <c r="AN13" s="24">
        <v>0</v>
      </c>
      <c r="AO13" s="24">
        <v>0</v>
      </c>
      <c r="AP13" s="24">
        <v>0</v>
      </c>
    </row>
    <row r="14" spans="1:42" x14ac:dyDescent="0.2">
      <c r="AA14" s="82" t="s">
        <v>4</v>
      </c>
      <c r="AB14" s="24" cm="1">
        <f t="array" ref="AB14:AP14">TRANSPOSE('Realized figures'!O42:O56)</f>
        <v>0</v>
      </c>
      <c r="AC14" s="24">
        <v>0</v>
      </c>
      <c r="AD14" s="24">
        <v>0</v>
      </c>
      <c r="AE14" s="24">
        <v>0</v>
      </c>
      <c r="AF14" s="24">
        <v>0</v>
      </c>
      <c r="AG14" s="24">
        <v>0</v>
      </c>
      <c r="AH14" s="24">
        <v>0</v>
      </c>
      <c r="AI14" s="24">
        <v>0</v>
      </c>
      <c r="AJ14" s="24">
        <v>0</v>
      </c>
      <c r="AK14" s="24">
        <v>0</v>
      </c>
      <c r="AL14" s="24">
        <v>0</v>
      </c>
      <c r="AM14" s="24">
        <v>0</v>
      </c>
      <c r="AN14" s="24">
        <v>0</v>
      </c>
      <c r="AO14" s="24">
        <v>0</v>
      </c>
      <c r="AP14" s="24">
        <v>0</v>
      </c>
    </row>
    <row r="17" spans="27:41" x14ac:dyDescent="0.2">
      <c r="AC17" s="84" t="s">
        <v>73</v>
      </c>
      <c r="AD17" s="84" t="s">
        <v>74</v>
      </c>
      <c r="AE17" s="84" t="s">
        <v>75</v>
      </c>
      <c r="AF17" s="84" t="s">
        <v>76</v>
      </c>
      <c r="AG17" s="84" t="s">
        <v>77</v>
      </c>
      <c r="AH17" s="84" t="s">
        <v>78</v>
      </c>
      <c r="AI17" s="84" t="s">
        <v>79</v>
      </c>
      <c r="AJ17" s="84" t="s">
        <v>80</v>
      </c>
      <c r="AK17" s="84" t="s">
        <v>81</v>
      </c>
      <c r="AL17" s="84" t="s">
        <v>82</v>
      </c>
      <c r="AM17" s="84" t="s">
        <v>83</v>
      </c>
      <c r="AN17" s="84" t="s">
        <v>84</v>
      </c>
      <c r="AO17" s="24" t="str">
        <f>Budget!O3</f>
        <v>Entire year</v>
      </c>
    </row>
    <row r="18" spans="27:41" x14ac:dyDescent="0.2">
      <c r="AB18" s="82" t="s">
        <v>125</v>
      </c>
      <c r="AC18" s="24" cm="1">
        <f t="array" ref="AC18:AN18">TRANSPOSE('Expenses and revenues'!D71:D82)</f>
        <v>0</v>
      </c>
      <c r="AD18" s="24">
        <v>0</v>
      </c>
      <c r="AE18" s="24">
        <v>0</v>
      </c>
      <c r="AF18" s="24">
        <v>0</v>
      </c>
      <c r="AG18" s="24">
        <v>0</v>
      </c>
      <c r="AH18" s="24">
        <v>0</v>
      </c>
      <c r="AI18" s="24">
        <v>0</v>
      </c>
      <c r="AJ18" s="24">
        <v>0</v>
      </c>
      <c r="AK18" s="24">
        <v>0</v>
      </c>
      <c r="AL18" s="24">
        <v>0</v>
      </c>
      <c r="AM18" s="24">
        <v>0</v>
      </c>
      <c r="AN18" s="24">
        <v>0</v>
      </c>
    </row>
    <row r="19" spans="27:41" x14ac:dyDescent="0.2">
      <c r="AA19" s="82" t="str">
        <f>Budget!A5</f>
        <v>Sales 1</v>
      </c>
      <c r="AB19" s="24">
        <f>Budget!B5</f>
        <v>0</v>
      </c>
      <c r="AC19" s="24">
        <f>Budget!C5</f>
        <v>0</v>
      </c>
      <c r="AD19" s="24">
        <f>Budget!D5</f>
        <v>0</v>
      </c>
      <c r="AE19" s="24">
        <f>Budget!E5</f>
        <v>0</v>
      </c>
      <c r="AF19" s="24">
        <f>Budget!F5</f>
        <v>0</v>
      </c>
      <c r="AG19" s="24">
        <f>Budget!G5</f>
        <v>0</v>
      </c>
      <c r="AH19" s="24">
        <f>Budget!H5</f>
        <v>0</v>
      </c>
      <c r="AI19" s="24">
        <f>Budget!I5</f>
        <v>0</v>
      </c>
      <c r="AJ19" s="24">
        <f>Budget!J5</f>
        <v>0</v>
      </c>
      <c r="AK19" s="24">
        <f>Budget!K5</f>
        <v>0</v>
      </c>
      <c r="AL19" s="24">
        <f>Budget!L5</f>
        <v>0</v>
      </c>
      <c r="AM19" s="24">
        <f>Budget!M5</f>
        <v>0</v>
      </c>
      <c r="AN19" s="24">
        <f>Budget!N5</f>
        <v>0</v>
      </c>
      <c r="AO19" s="24">
        <f>Budget!O5</f>
        <v>0</v>
      </c>
    </row>
    <row r="20" spans="27:41" x14ac:dyDescent="0.2">
      <c r="AA20" s="82" t="str">
        <f>Budget!A6</f>
        <v>Sales 2</v>
      </c>
      <c r="AB20" s="24">
        <f>Budget!B6</f>
        <v>0</v>
      </c>
      <c r="AC20" s="24">
        <f>Budget!C6</f>
        <v>0</v>
      </c>
      <c r="AD20" s="24">
        <f>Budget!D6</f>
        <v>0</v>
      </c>
      <c r="AE20" s="24">
        <f>Budget!E6</f>
        <v>0</v>
      </c>
      <c r="AF20" s="24">
        <f>Budget!F6</f>
        <v>0</v>
      </c>
      <c r="AG20" s="24">
        <f>Budget!G6</f>
        <v>0</v>
      </c>
      <c r="AH20" s="24">
        <f>Budget!H6</f>
        <v>0</v>
      </c>
      <c r="AI20" s="24">
        <f>Budget!I6</f>
        <v>0</v>
      </c>
      <c r="AJ20" s="24">
        <f>Budget!J6</f>
        <v>0</v>
      </c>
      <c r="AK20" s="24">
        <f>Budget!K6</f>
        <v>0</v>
      </c>
      <c r="AL20" s="24">
        <f>Budget!L6</f>
        <v>0</v>
      </c>
      <c r="AM20" s="24">
        <f>Budget!M6</f>
        <v>0</v>
      </c>
      <c r="AN20" s="24">
        <f>Budget!N6</f>
        <v>0</v>
      </c>
      <c r="AO20" s="24">
        <f>Budget!O6</f>
        <v>0</v>
      </c>
    </row>
    <row r="21" spans="27:41" x14ac:dyDescent="0.2">
      <c r="AA21" s="82" t="str">
        <f>Budget!A7</f>
        <v>Sales 3</v>
      </c>
      <c r="AB21" s="24">
        <f>Budget!B7</f>
        <v>0</v>
      </c>
      <c r="AC21" s="24">
        <f>Budget!C7</f>
        <v>0</v>
      </c>
      <c r="AD21" s="24">
        <f>Budget!D7</f>
        <v>0</v>
      </c>
      <c r="AE21" s="24">
        <f>Budget!E7</f>
        <v>0</v>
      </c>
      <c r="AF21" s="24">
        <f>Budget!F7</f>
        <v>0</v>
      </c>
      <c r="AG21" s="24">
        <f>Budget!G7</f>
        <v>0</v>
      </c>
      <c r="AH21" s="24">
        <f>Budget!H7</f>
        <v>0</v>
      </c>
      <c r="AI21" s="24">
        <f>Budget!I7</f>
        <v>0</v>
      </c>
      <c r="AJ21" s="24">
        <f>Budget!J7</f>
        <v>0</v>
      </c>
      <c r="AK21" s="24">
        <f>Budget!K7</f>
        <v>0</v>
      </c>
      <c r="AL21" s="24">
        <f>Budget!L7</f>
        <v>0</v>
      </c>
      <c r="AM21" s="24">
        <f>Budget!M7</f>
        <v>0</v>
      </c>
      <c r="AN21" s="24">
        <f>Budget!N7</f>
        <v>0</v>
      </c>
      <c r="AO21" s="24">
        <f>Budget!O7</f>
        <v>0</v>
      </c>
    </row>
    <row r="22" spans="27:41" x14ac:dyDescent="0.2">
      <c r="AA22" s="82" t="str">
        <f>Budget!A8</f>
        <v>Sales 4</v>
      </c>
      <c r="AB22" s="82">
        <f>Budget!B8</f>
        <v>0</v>
      </c>
      <c r="AC22" s="24">
        <f>Budget!C8</f>
        <v>0</v>
      </c>
      <c r="AD22" s="24">
        <f>Budget!D8</f>
        <v>0</v>
      </c>
      <c r="AE22" s="24">
        <f>Budget!E8</f>
        <v>0</v>
      </c>
      <c r="AF22" s="24">
        <f>Budget!F8</f>
        <v>0</v>
      </c>
      <c r="AG22" s="24">
        <f>Budget!G8</f>
        <v>0</v>
      </c>
      <c r="AH22" s="24">
        <f>Budget!H8</f>
        <v>0</v>
      </c>
      <c r="AI22" s="24">
        <f>Budget!I8</f>
        <v>0</v>
      </c>
      <c r="AJ22" s="24">
        <f>Budget!J8</f>
        <v>0</v>
      </c>
      <c r="AK22" s="24">
        <f>Budget!K8</f>
        <v>0</v>
      </c>
      <c r="AL22" s="24">
        <f>Budget!L8</f>
        <v>0</v>
      </c>
      <c r="AM22" s="24">
        <f>Budget!M8</f>
        <v>0</v>
      </c>
      <c r="AN22" s="24">
        <f>Budget!N8</f>
        <v>0</v>
      </c>
      <c r="AO22" s="24">
        <f>Budget!O8</f>
        <v>0</v>
      </c>
    </row>
    <row r="23" spans="27:41" x14ac:dyDescent="0.2">
      <c r="AA23" s="82" t="str">
        <f>Budget!A9</f>
        <v>Sales 5</v>
      </c>
      <c r="AB23" s="82">
        <f>Budget!B9</f>
        <v>0</v>
      </c>
      <c r="AC23" s="24">
        <f>Budget!C9</f>
        <v>0</v>
      </c>
      <c r="AD23" s="24">
        <f>Budget!D9</f>
        <v>0</v>
      </c>
      <c r="AE23" s="24">
        <f>Budget!E9</f>
        <v>0</v>
      </c>
      <c r="AF23" s="24">
        <f>Budget!F9</f>
        <v>0</v>
      </c>
      <c r="AG23" s="24">
        <f>Budget!G9</f>
        <v>0</v>
      </c>
      <c r="AH23" s="24">
        <f>Budget!H9</f>
        <v>0</v>
      </c>
      <c r="AI23" s="24">
        <f>Budget!I9</f>
        <v>0</v>
      </c>
      <c r="AJ23" s="24">
        <f>Budget!J9</f>
        <v>0</v>
      </c>
      <c r="AK23" s="24">
        <f>Budget!K9</f>
        <v>0</v>
      </c>
      <c r="AL23" s="24">
        <f>Budget!L9</f>
        <v>0</v>
      </c>
      <c r="AM23" s="24">
        <f>Budget!M9</f>
        <v>0</v>
      </c>
      <c r="AN23" s="24">
        <f>Budget!N9</f>
        <v>0</v>
      </c>
      <c r="AO23" s="24">
        <f>Budget!O9</f>
        <v>0</v>
      </c>
    </row>
    <row r="24" spans="27:41" x14ac:dyDescent="0.2">
      <c r="AA24" s="82" t="str">
        <f>Budget!A10</f>
        <v>Sales 6</v>
      </c>
      <c r="AB24" s="82">
        <f>Budget!B10</f>
        <v>0</v>
      </c>
      <c r="AC24" s="24">
        <f>Budget!C10</f>
        <v>0</v>
      </c>
      <c r="AD24" s="24">
        <f>Budget!D10</f>
        <v>0</v>
      </c>
      <c r="AE24" s="24">
        <f>Budget!E10</f>
        <v>0</v>
      </c>
      <c r="AF24" s="24">
        <f>Budget!F10</f>
        <v>0</v>
      </c>
      <c r="AG24" s="24">
        <f>Budget!G10</f>
        <v>0</v>
      </c>
      <c r="AH24" s="24">
        <f>Budget!H10</f>
        <v>0</v>
      </c>
      <c r="AI24" s="24">
        <f>Budget!I10</f>
        <v>0</v>
      </c>
      <c r="AJ24" s="24">
        <f>Budget!J10</f>
        <v>0</v>
      </c>
      <c r="AK24" s="24">
        <f>Budget!K10</f>
        <v>0</v>
      </c>
      <c r="AL24" s="24">
        <f>Budget!L10</f>
        <v>0</v>
      </c>
      <c r="AM24" s="24">
        <f>Budget!M10</f>
        <v>0</v>
      </c>
      <c r="AN24" s="24">
        <f>Budget!N10</f>
        <v>0</v>
      </c>
      <c r="AO24" s="24">
        <f>Budget!O10</f>
        <v>0</v>
      </c>
    </row>
    <row r="25" spans="27:41" x14ac:dyDescent="0.2">
      <c r="AA25" s="82" t="str">
        <f>Budget!A11</f>
        <v>Sales 7</v>
      </c>
      <c r="AB25" s="82">
        <f>Budget!B11</f>
        <v>0</v>
      </c>
      <c r="AC25" s="24">
        <f>Budget!C11</f>
        <v>0</v>
      </c>
      <c r="AD25" s="24">
        <f>Budget!D11</f>
        <v>0</v>
      </c>
      <c r="AE25" s="24">
        <f>Budget!E11</f>
        <v>0</v>
      </c>
      <c r="AF25" s="24">
        <f>Budget!F11</f>
        <v>0</v>
      </c>
      <c r="AG25" s="24">
        <f>Budget!G11</f>
        <v>0</v>
      </c>
      <c r="AH25" s="24">
        <f>Budget!H11</f>
        <v>0</v>
      </c>
      <c r="AI25" s="24">
        <f>Budget!I11</f>
        <v>0</v>
      </c>
      <c r="AJ25" s="24">
        <f>Budget!J11</f>
        <v>0</v>
      </c>
      <c r="AK25" s="24">
        <f>Budget!K11</f>
        <v>0</v>
      </c>
      <c r="AL25" s="24">
        <f>Budget!L11</f>
        <v>0</v>
      </c>
      <c r="AM25" s="24">
        <f>Budget!M11</f>
        <v>0</v>
      </c>
      <c r="AN25" s="24">
        <f>Budget!N11</f>
        <v>0</v>
      </c>
      <c r="AO25" s="24">
        <f>Budget!O11</f>
        <v>0</v>
      </c>
    </row>
    <row r="26" spans="27:41" x14ac:dyDescent="0.2">
      <c r="AA26" s="82" t="str">
        <f>Budget!A12</f>
        <v>Sales 8</v>
      </c>
      <c r="AB26" s="82">
        <f>Budget!B12</f>
        <v>0</v>
      </c>
      <c r="AC26" s="24">
        <f>Budget!C12</f>
        <v>0</v>
      </c>
      <c r="AD26" s="24">
        <f>Budget!D12</f>
        <v>0</v>
      </c>
      <c r="AE26" s="24">
        <f>Budget!E12</f>
        <v>0</v>
      </c>
      <c r="AF26" s="24">
        <f>Budget!F12</f>
        <v>0</v>
      </c>
      <c r="AG26" s="24">
        <f>Budget!G12</f>
        <v>0</v>
      </c>
      <c r="AH26" s="24">
        <f>Budget!H12</f>
        <v>0</v>
      </c>
      <c r="AI26" s="24">
        <f>Budget!I12</f>
        <v>0</v>
      </c>
      <c r="AJ26" s="24">
        <f>Budget!J12</f>
        <v>0</v>
      </c>
      <c r="AK26" s="24">
        <f>Budget!K12</f>
        <v>0</v>
      </c>
      <c r="AL26" s="24">
        <f>Budget!L12</f>
        <v>0</v>
      </c>
      <c r="AM26" s="24">
        <f>Budget!M12</f>
        <v>0</v>
      </c>
      <c r="AN26" s="24">
        <f>Budget!N12</f>
        <v>0</v>
      </c>
      <c r="AO26" s="24">
        <f>Budget!O12</f>
        <v>0</v>
      </c>
    </row>
    <row r="27" spans="27:41" x14ac:dyDescent="0.2">
      <c r="AA27" s="82" t="str">
        <f>Budget!A13</f>
        <v>Sales 9</v>
      </c>
      <c r="AB27" s="82">
        <f>Budget!B13</f>
        <v>0</v>
      </c>
      <c r="AC27" s="24">
        <f>Budget!C13</f>
        <v>0</v>
      </c>
      <c r="AD27" s="24">
        <f>Budget!D13</f>
        <v>0</v>
      </c>
      <c r="AE27" s="24">
        <f>Budget!E13</f>
        <v>0</v>
      </c>
      <c r="AF27" s="24">
        <f>Budget!F13</f>
        <v>0</v>
      </c>
      <c r="AG27" s="24">
        <f>Budget!G13</f>
        <v>0</v>
      </c>
      <c r="AH27" s="24">
        <f>Budget!H13</f>
        <v>0</v>
      </c>
      <c r="AI27" s="24">
        <f>Budget!I13</f>
        <v>0</v>
      </c>
      <c r="AJ27" s="24">
        <f>Budget!J13</f>
        <v>0</v>
      </c>
      <c r="AK27" s="24">
        <f>Budget!K13</f>
        <v>0</v>
      </c>
      <c r="AL27" s="24">
        <f>Budget!L13</f>
        <v>0</v>
      </c>
      <c r="AM27" s="24">
        <f>Budget!M13</f>
        <v>0</v>
      </c>
      <c r="AN27" s="24">
        <f>Budget!N13</f>
        <v>0</v>
      </c>
      <c r="AO27" s="24">
        <f>Budget!O13</f>
        <v>0</v>
      </c>
    </row>
    <row r="28" spans="27:41" x14ac:dyDescent="0.2">
      <c r="AA28" s="82" t="str">
        <f>Budget!A14</f>
        <v>Sales 10</v>
      </c>
      <c r="AB28" s="82">
        <f>Budget!B14</f>
        <v>0</v>
      </c>
      <c r="AC28" s="24">
        <f>Budget!C14</f>
        <v>0</v>
      </c>
      <c r="AD28" s="24">
        <f>Budget!D14</f>
        <v>0</v>
      </c>
      <c r="AE28" s="24">
        <f>Budget!E14</f>
        <v>0</v>
      </c>
      <c r="AF28" s="24">
        <f>Budget!F14</f>
        <v>0</v>
      </c>
      <c r="AG28" s="24">
        <f>Budget!G14</f>
        <v>0</v>
      </c>
      <c r="AH28" s="24">
        <f>Budget!H14</f>
        <v>0</v>
      </c>
      <c r="AI28" s="24">
        <f>Budget!I14</f>
        <v>0</v>
      </c>
      <c r="AJ28" s="24">
        <f>Budget!J14</f>
        <v>0</v>
      </c>
      <c r="AK28" s="24">
        <f>Budget!K14</f>
        <v>0</v>
      </c>
      <c r="AL28" s="24">
        <f>Budget!L14</f>
        <v>0</v>
      </c>
      <c r="AM28" s="24">
        <f>Budget!M14</f>
        <v>0</v>
      </c>
      <c r="AN28" s="24">
        <f>Budget!N14</f>
        <v>0</v>
      </c>
      <c r="AO28" s="24">
        <f>Budget!O14</f>
        <v>0</v>
      </c>
    </row>
    <row r="29" spans="27:41" x14ac:dyDescent="0.2">
      <c r="AB29" s="82" t="s">
        <v>89</v>
      </c>
      <c r="AC29" s="24">
        <f>SUM(AC18:AC28)</f>
        <v>0</v>
      </c>
      <c r="AD29" s="24">
        <f t="shared" ref="AD29:AN29" si="0">SUM(AD18:AD28)</f>
        <v>0</v>
      </c>
      <c r="AE29" s="24">
        <f t="shared" si="0"/>
        <v>0</v>
      </c>
      <c r="AF29" s="24">
        <f t="shared" si="0"/>
        <v>0</v>
      </c>
      <c r="AG29" s="24">
        <f t="shared" si="0"/>
        <v>0</v>
      </c>
      <c r="AH29" s="24">
        <f t="shared" si="0"/>
        <v>0</v>
      </c>
      <c r="AI29" s="24">
        <f t="shared" si="0"/>
        <v>0</v>
      </c>
      <c r="AJ29" s="24">
        <f t="shared" si="0"/>
        <v>0</v>
      </c>
      <c r="AK29" s="24">
        <f t="shared" si="0"/>
        <v>0</v>
      </c>
      <c r="AL29" s="24">
        <f t="shared" si="0"/>
        <v>0</v>
      </c>
      <c r="AM29" s="24">
        <f t="shared" si="0"/>
        <v>0</v>
      </c>
      <c r="AN29" s="24">
        <f t="shared" si="0"/>
        <v>0</v>
      </c>
    </row>
    <row r="30" spans="27:41" x14ac:dyDescent="0.2">
      <c r="AB30" s="24" t="s">
        <v>114</v>
      </c>
      <c r="AC30" s="24">
        <f>'Realized figures'!C4</f>
        <v>0</v>
      </c>
      <c r="AD30" s="24">
        <f>'Realized figures'!D4</f>
        <v>0</v>
      </c>
      <c r="AE30" s="24">
        <f>'Realized figures'!E4</f>
        <v>0</v>
      </c>
      <c r="AF30" s="24">
        <f>'Realized figures'!F4</f>
        <v>0</v>
      </c>
      <c r="AG30" s="24">
        <f>'Realized figures'!G4</f>
        <v>0</v>
      </c>
      <c r="AH30" s="24">
        <f>'Realized figures'!H4</f>
        <v>0</v>
      </c>
      <c r="AI30" s="24">
        <f>'Realized figures'!I4</f>
        <v>0</v>
      </c>
      <c r="AJ30" s="24">
        <f>'Realized figures'!J4</f>
        <v>0</v>
      </c>
      <c r="AK30" s="24">
        <f>'Realized figures'!K4</f>
        <v>0</v>
      </c>
      <c r="AL30" s="24">
        <f>'Realized figures'!L4</f>
        <v>0</v>
      </c>
      <c r="AM30" s="24">
        <f>'Realized figures'!M4</f>
        <v>0</v>
      </c>
      <c r="AN30" s="24">
        <f>'Realized figures'!N4</f>
        <v>0</v>
      </c>
    </row>
    <row r="35" spans="27:29" x14ac:dyDescent="0.2">
      <c r="AA35" s="82" t="s">
        <v>2</v>
      </c>
      <c r="AB35" s="24" t="s">
        <v>89</v>
      </c>
      <c r="AC35" s="24" t="s">
        <v>114</v>
      </c>
    </row>
    <row r="36" spans="27:29" x14ac:dyDescent="0.2">
      <c r="AA36" s="83" t="s">
        <v>125</v>
      </c>
      <c r="AB36" s="24">
        <f>Budget!O56</f>
        <v>0</v>
      </c>
      <c r="AC36" s="24">
        <f>'Realized figures'!O56</f>
        <v>0</v>
      </c>
    </row>
    <row r="37" spans="27:29" x14ac:dyDescent="0.2">
      <c r="AA37" s="83" t="s">
        <v>16</v>
      </c>
      <c r="AB37" s="24">
        <f>Budget!O17</f>
        <v>0</v>
      </c>
      <c r="AC37" s="24">
        <f>'Realized figures'!O17</f>
        <v>0</v>
      </c>
    </row>
    <row r="38" spans="27:29" x14ac:dyDescent="0.2">
      <c r="AA38" s="83" t="s">
        <v>23</v>
      </c>
      <c r="AB38" s="24">
        <f>Budget!O24</f>
        <v>0</v>
      </c>
      <c r="AC38" s="24">
        <f>'Realized figures'!O24</f>
        <v>0</v>
      </c>
    </row>
    <row r="39" spans="27:29" x14ac:dyDescent="0.2">
      <c r="AA39" s="83" t="s">
        <v>32</v>
      </c>
      <c r="AB39" s="24">
        <f>Budget!O34</f>
        <v>0</v>
      </c>
      <c r="AC39" s="24">
        <f>'Realized figures'!O34</f>
        <v>0</v>
      </c>
    </row>
    <row r="40" spans="27:29" x14ac:dyDescent="0.2">
      <c r="AA40" s="83" t="s">
        <v>40</v>
      </c>
      <c r="AB40" s="24">
        <f>Budget!O41</f>
        <v>0</v>
      </c>
      <c r="AC40" s="24">
        <f>'Realized figures'!O41</f>
        <v>0</v>
      </c>
    </row>
    <row r="41" spans="27:29" x14ac:dyDescent="0.2">
      <c r="AA41" s="82" t="s">
        <v>104</v>
      </c>
      <c r="AB41" s="24">
        <f>Budget!O16</f>
        <v>0</v>
      </c>
      <c r="AC41" s="24">
        <f>'Realized figures'!O16</f>
        <v>0</v>
      </c>
    </row>
    <row r="42" spans="27:29" x14ac:dyDescent="0.2">
      <c r="AB42" s="24" t="s">
        <v>89</v>
      </c>
      <c r="AC42" s="24" t="s">
        <v>114</v>
      </c>
    </row>
    <row r="43" spans="27:29" x14ac:dyDescent="0.2">
      <c r="AA43" s="82" t="s">
        <v>125</v>
      </c>
      <c r="AB43" s="24">
        <f>Budget!O15</f>
        <v>0</v>
      </c>
      <c r="AC43" s="24">
        <f>'Realized figures'!O15</f>
        <v>0</v>
      </c>
    </row>
    <row r="44" spans="27:29" x14ac:dyDescent="0.2">
      <c r="AA44" s="85">
        <f>'Expenses and revenues'!C55</f>
        <v>0</v>
      </c>
      <c r="AB44" s="24">
        <f>Budget!O5</f>
        <v>0</v>
      </c>
      <c r="AC44" s="24">
        <f>'Realized figures'!O5</f>
        <v>0</v>
      </c>
    </row>
    <row r="45" spans="27:29" x14ac:dyDescent="0.2">
      <c r="AA45" s="85">
        <f>'Expenses and revenues'!C56</f>
        <v>0</v>
      </c>
      <c r="AB45" s="24">
        <f>Budget!O6</f>
        <v>0</v>
      </c>
      <c r="AC45" s="24">
        <f>'Realized figures'!O6</f>
        <v>0</v>
      </c>
    </row>
    <row r="46" spans="27:29" x14ac:dyDescent="0.2">
      <c r="AA46" s="85">
        <f>'Expenses and revenues'!C57</f>
        <v>0</v>
      </c>
      <c r="AB46" s="24">
        <f>Budget!O7</f>
        <v>0</v>
      </c>
      <c r="AC46" s="24">
        <f>'Realized figures'!O7</f>
        <v>0</v>
      </c>
    </row>
    <row r="47" spans="27:29" x14ac:dyDescent="0.2">
      <c r="AA47" s="85">
        <f>'Expenses and revenues'!C58</f>
        <v>0</v>
      </c>
      <c r="AB47" s="24">
        <f>Budget!O8</f>
        <v>0</v>
      </c>
      <c r="AC47" s="24">
        <f>'Realized figures'!O8</f>
        <v>0</v>
      </c>
    </row>
    <row r="48" spans="27:29" x14ac:dyDescent="0.2">
      <c r="AA48" s="85">
        <f>'Expenses and revenues'!C59</f>
        <v>0</v>
      </c>
      <c r="AB48" s="24">
        <f>Budget!O9</f>
        <v>0</v>
      </c>
      <c r="AC48" s="24">
        <f>'Realized figures'!O9</f>
        <v>0</v>
      </c>
    </row>
    <row r="49" spans="1:40" x14ac:dyDescent="0.2">
      <c r="AA49" s="85">
        <f>'Expenses and revenues'!C60</f>
        <v>0</v>
      </c>
      <c r="AB49" s="24">
        <f>Budget!O10</f>
        <v>0</v>
      </c>
      <c r="AC49" s="24">
        <f>'Realized figures'!O10</f>
        <v>0</v>
      </c>
    </row>
    <row r="50" spans="1:40" x14ac:dyDescent="0.2">
      <c r="AA50" s="85">
        <f>'Expenses and revenues'!C61</f>
        <v>0</v>
      </c>
      <c r="AB50" s="24">
        <f>Budget!O11</f>
        <v>0</v>
      </c>
      <c r="AC50" s="24">
        <f>'Realized figures'!O11</f>
        <v>0</v>
      </c>
    </row>
    <row r="51" spans="1:40" x14ac:dyDescent="0.2">
      <c r="AA51" s="85">
        <f>'Expenses and revenues'!C62</f>
        <v>0</v>
      </c>
      <c r="AB51" s="24">
        <f>Budget!O12</f>
        <v>0</v>
      </c>
      <c r="AC51" s="24">
        <f>'Realized figures'!O12</f>
        <v>0</v>
      </c>
    </row>
    <row r="52" spans="1:40" x14ac:dyDescent="0.2">
      <c r="AA52" s="85">
        <f>'Expenses and revenues'!C63</f>
        <v>0</v>
      </c>
      <c r="AB52" s="24">
        <f>Budget!O13</f>
        <v>0</v>
      </c>
      <c r="AC52" s="24">
        <f>'Realized figures'!O13</f>
        <v>0</v>
      </c>
    </row>
    <row r="53" spans="1:40" x14ac:dyDescent="0.2">
      <c r="AA53" s="85">
        <f>'Expenses and revenues'!C64</f>
        <v>0</v>
      </c>
      <c r="AB53" s="24">
        <f>Budget!O14</f>
        <v>0</v>
      </c>
      <c r="AC53" s="24">
        <f>'Realized figures'!O14</f>
        <v>0</v>
      </c>
    </row>
    <row r="54" spans="1:40" x14ac:dyDescent="0.2">
      <c r="AA54" s="82" t="s">
        <v>104</v>
      </c>
      <c r="AB54" s="24">
        <f>Budget!O4</f>
        <v>0</v>
      </c>
      <c r="AC54" s="24">
        <f>'Realized figures'!O4</f>
        <v>0</v>
      </c>
    </row>
    <row r="56" spans="1:40" x14ac:dyDescent="0.2">
      <c r="AA56" s="82" t="s">
        <v>3</v>
      </c>
      <c r="AC56" s="84" t="s">
        <v>73</v>
      </c>
      <c r="AD56" s="84" t="s">
        <v>74</v>
      </c>
      <c r="AE56" s="84" t="s">
        <v>75</v>
      </c>
      <c r="AF56" s="84" t="s">
        <v>76</v>
      </c>
      <c r="AG56" s="84" t="s">
        <v>77</v>
      </c>
      <c r="AH56" s="84" t="s">
        <v>78</v>
      </c>
      <c r="AI56" s="84" t="s">
        <v>79</v>
      </c>
      <c r="AJ56" s="84" t="s">
        <v>80</v>
      </c>
      <c r="AK56" s="84" t="s">
        <v>81</v>
      </c>
      <c r="AL56" s="84" t="s">
        <v>82</v>
      </c>
      <c r="AM56" s="84" t="s">
        <v>83</v>
      </c>
      <c r="AN56" s="84" t="s">
        <v>84</v>
      </c>
    </row>
    <row r="57" spans="1:40" x14ac:dyDescent="0.2">
      <c r="AB57" s="24" t="s">
        <v>115</v>
      </c>
      <c r="AC57" s="24" cm="1">
        <f t="array" ref="AC57:AN57">TRANSPOSE('Expenses and revenues'!D71:D82)</f>
        <v>0</v>
      </c>
      <c r="AD57" s="24">
        <v>0</v>
      </c>
      <c r="AE57" s="24">
        <v>0</v>
      </c>
      <c r="AF57" s="24">
        <v>0</v>
      </c>
      <c r="AG57" s="24">
        <v>0</v>
      </c>
      <c r="AH57" s="24">
        <v>0</v>
      </c>
      <c r="AI57" s="24">
        <v>0</v>
      </c>
      <c r="AJ57" s="24">
        <v>0</v>
      </c>
      <c r="AK57" s="24">
        <v>0</v>
      </c>
      <c r="AL57" s="24">
        <v>0</v>
      </c>
      <c r="AM57" s="24">
        <v>0</v>
      </c>
      <c r="AN57" s="24">
        <v>0</v>
      </c>
    </row>
    <row r="58" spans="1:40" x14ac:dyDescent="0.2">
      <c r="AA58" s="82" t="str">
        <f t="shared" ref="AA58:AB67" si="1">AA19</f>
        <v>Sales 1</v>
      </c>
      <c r="AB58" s="85">
        <f t="shared" si="1"/>
        <v>0</v>
      </c>
      <c r="AC58" s="24">
        <f t="shared" ref="AC58:AC67" si="2">AC19</f>
        <v>0</v>
      </c>
      <c r="AD58" s="24">
        <f t="shared" ref="AD58:AD67" si="3">AC19+AD19</f>
        <v>0</v>
      </c>
      <c r="AE58" s="24">
        <f t="shared" ref="AE58:AN58" si="4">AD58+AE19</f>
        <v>0</v>
      </c>
      <c r="AF58" s="24">
        <f t="shared" si="4"/>
        <v>0</v>
      </c>
      <c r="AG58" s="24">
        <f t="shared" si="4"/>
        <v>0</v>
      </c>
      <c r="AH58" s="24">
        <f t="shared" si="4"/>
        <v>0</v>
      </c>
      <c r="AI58" s="24">
        <f t="shared" si="4"/>
        <v>0</v>
      </c>
      <c r="AJ58" s="24">
        <f t="shared" si="4"/>
        <v>0</v>
      </c>
      <c r="AK58" s="24">
        <f t="shared" si="4"/>
        <v>0</v>
      </c>
      <c r="AL58" s="24">
        <f t="shared" si="4"/>
        <v>0</v>
      </c>
      <c r="AM58" s="24">
        <f t="shared" si="4"/>
        <v>0</v>
      </c>
      <c r="AN58" s="24">
        <f t="shared" si="4"/>
        <v>0</v>
      </c>
    </row>
    <row r="59" spans="1:40" x14ac:dyDescent="0.2">
      <c r="AA59" s="82" t="str">
        <f t="shared" si="1"/>
        <v>Sales 2</v>
      </c>
      <c r="AB59" s="85">
        <f t="shared" si="1"/>
        <v>0</v>
      </c>
      <c r="AC59" s="24">
        <f t="shared" si="2"/>
        <v>0</v>
      </c>
      <c r="AD59" s="24">
        <f t="shared" si="3"/>
        <v>0</v>
      </c>
      <c r="AE59" s="24">
        <f t="shared" ref="AE59:AN59" si="5">AD59+AE20</f>
        <v>0</v>
      </c>
      <c r="AF59" s="24">
        <f t="shared" si="5"/>
        <v>0</v>
      </c>
      <c r="AG59" s="24">
        <f t="shared" si="5"/>
        <v>0</v>
      </c>
      <c r="AH59" s="24">
        <f t="shared" si="5"/>
        <v>0</v>
      </c>
      <c r="AI59" s="24">
        <f t="shared" si="5"/>
        <v>0</v>
      </c>
      <c r="AJ59" s="24">
        <f t="shared" si="5"/>
        <v>0</v>
      </c>
      <c r="AK59" s="24">
        <f t="shared" si="5"/>
        <v>0</v>
      </c>
      <c r="AL59" s="24">
        <f t="shared" si="5"/>
        <v>0</v>
      </c>
      <c r="AM59" s="24">
        <f t="shared" si="5"/>
        <v>0</v>
      </c>
      <c r="AN59" s="24">
        <f t="shared" si="5"/>
        <v>0</v>
      </c>
    </row>
    <row r="60" spans="1:40" x14ac:dyDescent="0.2">
      <c r="AA60" s="82" t="str">
        <f t="shared" si="1"/>
        <v>Sales 3</v>
      </c>
      <c r="AB60" s="85">
        <f t="shared" si="1"/>
        <v>0</v>
      </c>
      <c r="AC60" s="24">
        <f t="shared" si="2"/>
        <v>0</v>
      </c>
      <c r="AD60" s="24">
        <f t="shared" si="3"/>
        <v>0</v>
      </c>
      <c r="AE60" s="24">
        <f t="shared" ref="AE60:AN60" si="6">AD60+AE21</f>
        <v>0</v>
      </c>
      <c r="AF60" s="24">
        <f t="shared" si="6"/>
        <v>0</v>
      </c>
      <c r="AG60" s="24">
        <f t="shared" si="6"/>
        <v>0</v>
      </c>
      <c r="AH60" s="24">
        <f t="shared" si="6"/>
        <v>0</v>
      </c>
      <c r="AI60" s="24">
        <f t="shared" si="6"/>
        <v>0</v>
      </c>
      <c r="AJ60" s="24">
        <f t="shared" si="6"/>
        <v>0</v>
      </c>
      <c r="AK60" s="24">
        <f t="shared" si="6"/>
        <v>0</v>
      </c>
      <c r="AL60" s="24">
        <f t="shared" si="6"/>
        <v>0</v>
      </c>
      <c r="AM60" s="24">
        <f t="shared" si="6"/>
        <v>0</v>
      </c>
      <c r="AN60" s="24">
        <f t="shared" si="6"/>
        <v>0</v>
      </c>
    </row>
    <row r="61" spans="1:40" x14ac:dyDescent="0.2">
      <c r="AA61" s="82" t="str">
        <f t="shared" si="1"/>
        <v>Sales 4</v>
      </c>
      <c r="AB61" s="85">
        <f t="shared" si="1"/>
        <v>0</v>
      </c>
      <c r="AC61" s="24">
        <f t="shared" si="2"/>
        <v>0</v>
      </c>
      <c r="AD61" s="24">
        <f t="shared" si="3"/>
        <v>0</v>
      </c>
      <c r="AE61" s="24">
        <f t="shared" ref="AE61:AN61" si="7">AD61+AE22</f>
        <v>0</v>
      </c>
      <c r="AF61" s="24">
        <f t="shared" si="7"/>
        <v>0</v>
      </c>
      <c r="AG61" s="24">
        <f t="shared" si="7"/>
        <v>0</v>
      </c>
      <c r="AH61" s="24">
        <f t="shared" si="7"/>
        <v>0</v>
      </c>
      <c r="AI61" s="24">
        <f t="shared" si="7"/>
        <v>0</v>
      </c>
      <c r="AJ61" s="24">
        <f t="shared" si="7"/>
        <v>0</v>
      </c>
      <c r="AK61" s="24">
        <f t="shared" si="7"/>
        <v>0</v>
      </c>
      <c r="AL61" s="24">
        <f t="shared" si="7"/>
        <v>0</v>
      </c>
      <c r="AM61" s="24">
        <f t="shared" si="7"/>
        <v>0</v>
      </c>
      <c r="AN61" s="24">
        <f t="shared" si="7"/>
        <v>0</v>
      </c>
    </row>
    <row r="62" spans="1:40" x14ac:dyDescent="0.2">
      <c r="AA62" s="82" t="str">
        <f t="shared" si="1"/>
        <v>Sales 5</v>
      </c>
      <c r="AB62" s="85">
        <f t="shared" si="1"/>
        <v>0</v>
      </c>
      <c r="AC62" s="24">
        <f t="shared" si="2"/>
        <v>0</v>
      </c>
      <c r="AD62" s="24">
        <f t="shared" si="3"/>
        <v>0</v>
      </c>
      <c r="AE62" s="24">
        <f t="shared" ref="AE62:AN62" si="8">AD62+AE23</f>
        <v>0</v>
      </c>
      <c r="AF62" s="24">
        <f t="shared" si="8"/>
        <v>0</v>
      </c>
      <c r="AG62" s="24">
        <f t="shared" si="8"/>
        <v>0</v>
      </c>
      <c r="AH62" s="24">
        <f t="shared" si="8"/>
        <v>0</v>
      </c>
      <c r="AI62" s="24">
        <f t="shared" si="8"/>
        <v>0</v>
      </c>
      <c r="AJ62" s="24">
        <f t="shared" si="8"/>
        <v>0</v>
      </c>
      <c r="AK62" s="24">
        <f t="shared" si="8"/>
        <v>0</v>
      </c>
      <c r="AL62" s="24">
        <f t="shared" si="8"/>
        <v>0</v>
      </c>
      <c r="AM62" s="24">
        <f t="shared" si="8"/>
        <v>0</v>
      </c>
      <c r="AN62" s="24">
        <f t="shared" si="8"/>
        <v>0</v>
      </c>
    </row>
    <row r="63" spans="1:40" ht="24" x14ac:dyDescent="0.3">
      <c r="A63" s="22" t="s">
        <v>118</v>
      </c>
      <c r="B63" s="20"/>
      <c r="C63" s="20"/>
      <c r="D63" s="20"/>
      <c r="E63" s="20"/>
      <c r="F63" s="20"/>
      <c r="G63" s="20"/>
      <c r="H63" s="20"/>
      <c r="I63" s="20"/>
      <c r="J63" s="20"/>
      <c r="K63" s="20"/>
      <c r="L63" s="20"/>
      <c r="M63" s="20"/>
      <c r="N63" s="20"/>
      <c r="O63" s="20"/>
      <c r="P63" s="20"/>
      <c r="Q63" s="20"/>
      <c r="R63" s="20"/>
      <c r="S63" s="20"/>
      <c r="T63" s="21"/>
      <c r="U63" s="21"/>
      <c r="AA63" s="82" t="str">
        <f t="shared" si="1"/>
        <v>Sales 6</v>
      </c>
      <c r="AB63" s="85">
        <f t="shared" si="1"/>
        <v>0</v>
      </c>
      <c r="AC63" s="24">
        <f t="shared" si="2"/>
        <v>0</v>
      </c>
      <c r="AD63" s="24">
        <f t="shared" si="3"/>
        <v>0</v>
      </c>
      <c r="AE63" s="24">
        <f t="shared" ref="AE63:AN63" si="9">AD63+AE24</f>
        <v>0</v>
      </c>
      <c r="AF63" s="24">
        <f t="shared" si="9"/>
        <v>0</v>
      </c>
      <c r="AG63" s="24">
        <f t="shared" si="9"/>
        <v>0</v>
      </c>
      <c r="AH63" s="24">
        <f t="shared" si="9"/>
        <v>0</v>
      </c>
      <c r="AI63" s="24">
        <f t="shared" si="9"/>
        <v>0</v>
      </c>
      <c r="AJ63" s="24">
        <f t="shared" si="9"/>
        <v>0</v>
      </c>
      <c r="AK63" s="24">
        <f t="shared" si="9"/>
        <v>0</v>
      </c>
      <c r="AL63" s="24">
        <f t="shared" si="9"/>
        <v>0</v>
      </c>
      <c r="AM63" s="24">
        <f t="shared" si="9"/>
        <v>0</v>
      </c>
      <c r="AN63" s="24">
        <f t="shared" si="9"/>
        <v>0</v>
      </c>
    </row>
    <row r="64" spans="1:40" x14ac:dyDescent="0.2">
      <c r="AA64" s="82" t="str">
        <f t="shared" si="1"/>
        <v>Sales 7</v>
      </c>
      <c r="AB64" s="85">
        <f t="shared" si="1"/>
        <v>0</v>
      </c>
      <c r="AC64" s="24">
        <f t="shared" si="2"/>
        <v>0</v>
      </c>
      <c r="AD64" s="24">
        <f t="shared" si="3"/>
        <v>0</v>
      </c>
      <c r="AE64" s="24">
        <f t="shared" ref="AE64:AN64" si="10">AD64+AE25</f>
        <v>0</v>
      </c>
      <c r="AF64" s="24">
        <f t="shared" si="10"/>
        <v>0</v>
      </c>
      <c r="AG64" s="24">
        <f t="shared" si="10"/>
        <v>0</v>
      </c>
      <c r="AH64" s="24">
        <f t="shared" si="10"/>
        <v>0</v>
      </c>
      <c r="AI64" s="24">
        <f t="shared" si="10"/>
        <v>0</v>
      </c>
      <c r="AJ64" s="24">
        <f t="shared" si="10"/>
        <v>0</v>
      </c>
      <c r="AK64" s="24">
        <f t="shared" si="10"/>
        <v>0</v>
      </c>
      <c r="AL64" s="24">
        <f t="shared" si="10"/>
        <v>0</v>
      </c>
      <c r="AM64" s="24">
        <f t="shared" si="10"/>
        <v>0</v>
      </c>
      <c r="AN64" s="24">
        <f t="shared" si="10"/>
        <v>0</v>
      </c>
    </row>
    <row r="65" spans="27:40" x14ac:dyDescent="0.2">
      <c r="AA65" s="82" t="str">
        <f t="shared" si="1"/>
        <v>Sales 8</v>
      </c>
      <c r="AB65" s="85">
        <f t="shared" si="1"/>
        <v>0</v>
      </c>
      <c r="AC65" s="24">
        <f t="shared" si="2"/>
        <v>0</v>
      </c>
      <c r="AD65" s="24">
        <f t="shared" si="3"/>
        <v>0</v>
      </c>
      <c r="AE65" s="24">
        <f t="shared" ref="AE65:AN65" si="11">AD65+AE26</f>
        <v>0</v>
      </c>
      <c r="AF65" s="24">
        <f t="shared" si="11"/>
        <v>0</v>
      </c>
      <c r="AG65" s="24">
        <f t="shared" si="11"/>
        <v>0</v>
      </c>
      <c r="AH65" s="24">
        <f t="shared" si="11"/>
        <v>0</v>
      </c>
      <c r="AI65" s="24">
        <f t="shared" si="11"/>
        <v>0</v>
      </c>
      <c r="AJ65" s="24">
        <f t="shared" si="11"/>
        <v>0</v>
      </c>
      <c r="AK65" s="24">
        <f t="shared" si="11"/>
        <v>0</v>
      </c>
      <c r="AL65" s="24">
        <f t="shared" si="11"/>
        <v>0</v>
      </c>
      <c r="AM65" s="24">
        <f t="shared" si="11"/>
        <v>0</v>
      </c>
      <c r="AN65" s="24">
        <f t="shared" si="11"/>
        <v>0</v>
      </c>
    </row>
    <row r="66" spans="27:40" x14ac:dyDescent="0.2">
      <c r="AA66" s="82" t="str">
        <f t="shared" si="1"/>
        <v>Sales 9</v>
      </c>
      <c r="AB66" s="85">
        <f t="shared" si="1"/>
        <v>0</v>
      </c>
      <c r="AC66" s="24">
        <f t="shared" si="2"/>
        <v>0</v>
      </c>
      <c r="AD66" s="24">
        <f t="shared" si="3"/>
        <v>0</v>
      </c>
      <c r="AE66" s="24">
        <f t="shared" ref="AE66:AN66" si="12">AD66+AE27</f>
        <v>0</v>
      </c>
      <c r="AF66" s="24">
        <f t="shared" si="12"/>
        <v>0</v>
      </c>
      <c r="AG66" s="24">
        <f t="shared" si="12"/>
        <v>0</v>
      </c>
      <c r="AH66" s="24">
        <f t="shared" si="12"/>
        <v>0</v>
      </c>
      <c r="AI66" s="24">
        <f t="shared" si="12"/>
        <v>0</v>
      </c>
      <c r="AJ66" s="24">
        <f t="shared" si="12"/>
        <v>0</v>
      </c>
      <c r="AK66" s="24">
        <f t="shared" si="12"/>
        <v>0</v>
      </c>
      <c r="AL66" s="24">
        <f t="shared" si="12"/>
        <v>0</v>
      </c>
      <c r="AM66" s="24">
        <f t="shared" si="12"/>
        <v>0</v>
      </c>
      <c r="AN66" s="24">
        <f t="shared" si="12"/>
        <v>0</v>
      </c>
    </row>
    <row r="67" spans="27:40" x14ac:dyDescent="0.2">
      <c r="AA67" s="82" t="str">
        <f t="shared" si="1"/>
        <v>Sales 10</v>
      </c>
      <c r="AB67" s="85">
        <f t="shared" si="1"/>
        <v>0</v>
      </c>
      <c r="AC67" s="24">
        <f t="shared" si="2"/>
        <v>0</v>
      </c>
      <c r="AD67" s="24">
        <f t="shared" si="3"/>
        <v>0</v>
      </c>
      <c r="AE67" s="24">
        <f t="shared" ref="AE67:AN67" si="13">AD67+AE28</f>
        <v>0</v>
      </c>
      <c r="AF67" s="24">
        <f t="shared" si="13"/>
        <v>0</v>
      </c>
      <c r="AG67" s="24">
        <f t="shared" si="13"/>
        <v>0</v>
      </c>
      <c r="AH67" s="24">
        <f t="shared" si="13"/>
        <v>0</v>
      </c>
      <c r="AI67" s="24">
        <f t="shared" si="13"/>
        <v>0</v>
      </c>
      <c r="AJ67" s="24">
        <f t="shared" si="13"/>
        <v>0</v>
      </c>
      <c r="AK67" s="24">
        <f t="shared" si="13"/>
        <v>0</v>
      </c>
      <c r="AL67" s="24">
        <f t="shared" si="13"/>
        <v>0</v>
      </c>
      <c r="AM67" s="24">
        <f t="shared" si="13"/>
        <v>0</v>
      </c>
      <c r="AN67" s="24">
        <f t="shared" si="13"/>
        <v>0</v>
      </c>
    </row>
    <row r="68" spans="27:40" x14ac:dyDescent="0.2">
      <c r="AB68" s="82" t="s">
        <v>1</v>
      </c>
      <c r="AC68" s="24">
        <f>SUM(AC57:AC67)</f>
        <v>0</v>
      </c>
      <c r="AD68" s="24">
        <f>SUM(AD57:AD67)</f>
        <v>0</v>
      </c>
      <c r="AE68" s="24">
        <f t="shared" ref="AE68:AM68" si="14">SUM(AE57:AE67)</f>
        <v>0</v>
      </c>
      <c r="AF68" s="24">
        <f>SUM(AF57:AF67)</f>
        <v>0</v>
      </c>
      <c r="AG68" s="24">
        <f t="shared" si="14"/>
        <v>0</v>
      </c>
      <c r="AH68" s="24">
        <f t="shared" si="14"/>
        <v>0</v>
      </c>
      <c r="AI68" s="24">
        <f t="shared" si="14"/>
        <v>0</v>
      </c>
      <c r="AJ68" s="24">
        <f t="shared" si="14"/>
        <v>0</v>
      </c>
      <c r="AK68" s="24">
        <f t="shared" si="14"/>
        <v>0</v>
      </c>
      <c r="AL68" s="24">
        <f t="shared" si="14"/>
        <v>0</v>
      </c>
      <c r="AM68" s="24">
        <f t="shared" si="14"/>
        <v>0</v>
      </c>
      <c r="AN68" s="24">
        <f>SUM(AN57:AN67)</f>
        <v>0</v>
      </c>
    </row>
    <row r="71" spans="27:40" x14ac:dyDescent="0.2">
      <c r="AD71" s="24" t="s">
        <v>89</v>
      </c>
      <c r="AE71" s="24" t="s">
        <v>114</v>
      </c>
      <c r="AF71" s="24" t="s">
        <v>116</v>
      </c>
      <c r="AG71" s="24" t="s">
        <v>117</v>
      </c>
    </row>
    <row r="72" spans="27:40" x14ac:dyDescent="0.2">
      <c r="AC72" s="84" t="s">
        <v>73</v>
      </c>
      <c r="AD72" s="24">
        <f>Budget!C4-Budget!C16</f>
        <v>0</v>
      </c>
      <c r="AE72" s="24" cm="1">
        <f t="array" ref="AE72:AE83">TRANSPOSE('Realized figures'!C57:N57)</f>
        <v>0</v>
      </c>
      <c r="AF72" s="24">
        <f>AD72</f>
        <v>0</v>
      </c>
      <c r="AG72" s="24" cm="1">
        <f t="array" ref="AG72:AG83">TRANSPOSE('Realized figures'!C59:N59)</f>
        <v>0</v>
      </c>
    </row>
    <row r="73" spans="27:40" x14ac:dyDescent="0.2">
      <c r="AC73" s="84" t="s">
        <v>74</v>
      </c>
      <c r="AD73" s="24">
        <f>Budget!D4-Budget!D16</f>
        <v>0</v>
      </c>
      <c r="AE73" s="24">
        <v>0</v>
      </c>
      <c r="AF73" s="24">
        <f>AD72+AD73</f>
        <v>0</v>
      </c>
      <c r="AG73" s="24">
        <v>0</v>
      </c>
    </row>
    <row r="74" spans="27:40" x14ac:dyDescent="0.2">
      <c r="AC74" s="84" t="s">
        <v>75</v>
      </c>
      <c r="AD74" s="24">
        <f>Budget!E4-Budget!E16</f>
        <v>0</v>
      </c>
      <c r="AE74" s="24">
        <v>0</v>
      </c>
      <c r="AF74" s="24">
        <f t="shared" ref="AF74:AF83" si="15">AF73+AD74</f>
        <v>0</v>
      </c>
      <c r="AG74" s="24">
        <v>0</v>
      </c>
    </row>
    <row r="75" spans="27:40" x14ac:dyDescent="0.2">
      <c r="AC75" s="84" t="s">
        <v>76</v>
      </c>
      <c r="AD75" s="24">
        <f>Budget!F4-Budget!F16</f>
        <v>0</v>
      </c>
      <c r="AE75" s="24">
        <v>0</v>
      </c>
      <c r="AF75" s="24">
        <f t="shared" si="15"/>
        <v>0</v>
      </c>
      <c r="AG75" s="24">
        <v>0</v>
      </c>
    </row>
    <row r="76" spans="27:40" x14ac:dyDescent="0.2">
      <c r="AC76" s="84" t="s">
        <v>77</v>
      </c>
      <c r="AD76" s="24">
        <f>Budget!G4-Budget!G16</f>
        <v>0</v>
      </c>
      <c r="AE76" s="24">
        <v>0</v>
      </c>
      <c r="AF76" s="24">
        <f t="shared" si="15"/>
        <v>0</v>
      </c>
      <c r="AG76" s="24">
        <v>0</v>
      </c>
    </row>
    <row r="77" spans="27:40" x14ac:dyDescent="0.2">
      <c r="AC77" s="84" t="s">
        <v>78</v>
      </c>
      <c r="AD77" s="24">
        <f>Budget!H4-Budget!H16</f>
        <v>0</v>
      </c>
      <c r="AE77" s="24">
        <v>0</v>
      </c>
      <c r="AF77" s="24">
        <f t="shared" si="15"/>
        <v>0</v>
      </c>
      <c r="AG77" s="24">
        <v>0</v>
      </c>
    </row>
    <row r="78" spans="27:40" x14ac:dyDescent="0.2">
      <c r="AC78" s="84" t="s">
        <v>79</v>
      </c>
      <c r="AD78" s="24">
        <f>Budget!I4-Budget!I16</f>
        <v>0</v>
      </c>
      <c r="AE78" s="24">
        <v>0</v>
      </c>
      <c r="AF78" s="24">
        <f t="shared" si="15"/>
        <v>0</v>
      </c>
      <c r="AG78" s="24">
        <v>0</v>
      </c>
    </row>
    <row r="79" spans="27:40" x14ac:dyDescent="0.2">
      <c r="AC79" s="84" t="s">
        <v>80</v>
      </c>
      <c r="AD79" s="24">
        <f>Budget!J4-Budget!J16</f>
        <v>0</v>
      </c>
      <c r="AE79" s="24">
        <v>0</v>
      </c>
      <c r="AF79" s="24">
        <f t="shared" si="15"/>
        <v>0</v>
      </c>
      <c r="AG79" s="24">
        <v>0</v>
      </c>
    </row>
    <row r="80" spans="27:40" x14ac:dyDescent="0.2">
      <c r="AC80" s="84" t="s">
        <v>81</v>
      </c>
      <c r="AD80" s="24">
        <f>Budget!K4-Budget!K16</f>
        <v>0</v>
      </c>
      <c r="AE80" s="24">
        <v>0</v>
      </c>
      <c r="AF80" s="24">
        <f t="shared" si="15"/>
        <v>0</v>
      </c>
      <c r="AG80" s="24">
        <v>0</v>
      </c>
    </row>
    <row r="81" spans="28:40" x14ac:dyDescent="0.2">
      <c r="AC81" s="84" t="s">
        <v>82</v>
      </c>
      <c r="AD81" s="24">
        <f>Budget!L4-Budget!L16</f>
        <v>0</v>
      </c>
      <c r="AE81" s="24">
        <v>0</v>
      </c>
      <c r="AF81" s="24">
        <f t="shared" si="15"/>
        <v>0</v>
      </c>
      <c r="AG81" s="24">
        <v>0</v>
      </c>
    </row>
    <row r="82" spans="28:40" x14ac:dyDescent="0.2">
      <c r="AC82" s="84" t="s">
        <v>83</v>
      </c>
      <c r="AD82" s="24">
        <f>Budget!M4-Budget!M16</f>
        <v>0</v>
      </c>
      <c r="AE82" s="24">
        <v>0</v>
      </c>
      <c r="AF82" s="24">
        <f t="shared" si="15"/>
        <v>0</v>
      </c>
      <c r="AG82" s="24">
        <v>0</v>
      </c>
    </row>
    <row r="83" spans="28:40" x14ac:dyDescent="0.2">
      <c r="AC83" s="84" t="s">
        <v>84</v>
      </c>
      <c r="AD83" s="24">
        <f>Budget!N4-Budget!N16</f>
        <v>0</v>
      </c>
      <c r="AE83" s="24">
        <v>0</v>
      </c>
      <c r="AF83" s="24">
        <f t="shared" si="15"/>
        <v>0</v>
      </c>
      <c r="AG83" s="24">
        <v>0</v>
      </c>
    </row>
    <row r="86" spans="28:40" x14ac:dyDescent="0.2">
      <c r="AC86" s="84" t="s">
        <v>73</v>
      </c>
      <c r="AD86" s="84" t="s">
        <v>74</v>
      </c>
      <c r="AE86" s="84" t="s">
        <v>75</v>
      </c>
      <c r="AF86" s="84" t="s">
        <v>76</v>
      </c>
      <c r="AG86" s="84" t="s">
        <v>77</v>
      </c>
      <c r="AH86" s="84" t="s">
        <v>78</v>
      </c>
      <c r="AI86" s="84" t="s">
        <v>79</v>
      </c>
      <c r="AJ86" s="84" t="s">
        <v>80</v>
      </c>
      <c r="AK86" s="84" t="s">
        <v>81</v>
      </c>
      <c r="AL86" s="84" t="s">
        <v>82</v>
      </c>
      <c r="AM86" s="84" t="s">
        <v>83</v>
      </c>
      <c r="AN86" s="84" t="s">
        <v>84</v>
      </c>
    </row>
    <row r="87" spans="28:40" x14ac:dyDescent="0.2">
      <c r="AB87" s="24" t="s">
        <v>125</v>
      </c>
      <c r="AC87" s="24">
        <f>'Realized figures'!C15</f>
        <v>0</v>
      </c>
      <c r="AD87" s="24">
        <f>'Realized figures'!D15</f>
        <v>0</v>
      </c>
      <c r="AE87" s="24">
        <f>'Realized figures'!E15</f>
        <v>0</v>
      </c>
      <c r="AF87" s="24">
        <f>'Realized figures'!F15</f>
        <v>0</v>
      </c>
      <c r="AG87" s="24">
        <f>'Realized figures'!G15</f>
        <v>0</v>
      </c>
      <c r="AH87" s="24">
        <f>'Realized figures'!H15</f>
        <v>0</v>
      </c>
      <c r="AI87" s="24">
        <f>'Realized figures'!I15</f>
        <v>0</v>
      </c>
      <c r="AJ87" s="24">
        <f>'Realized figures'!J15</f>
        <v>0</v>
      </c>
      <c r="AK87" s="24">
        <f>'Realized figures'!K15</f>
        <v>0</v>
      </c>
      <c r="AL87" s="24">
        <f>'Realized figures'!L15</f>
        <v>0</v>
      </c>
      <c r="AM87" s="24">
        <f>'Realized figures'!M15</f>
        <v>0</v>
      </c>
      <c r="AN87" s="24">
        <f>'Realized figures'!N15</f>
        <v>0</v>
      </c>
    </row>
    <row r="88" spans="28:40" x14ac:dyDescent="0.2">
      <c r="AB88" s="85">
        <f>'Realized figures'!B5</f>
        <v>0</v>
      </c>
      <c r="AC88" s="24">
        <f>'Realized figures'!C5</f>
        <v>0</v>
      </c>
      <c r="AD88" s="24">
        <f>'Realized figures'!D5</f>
        <v>0</v>
      </c>
      <c r="AE88" s="24">
        <f>'Realized figures'!E5</f>
        <v>0</v>
      </c>
      <c r="AF88" s="24">
        <f>'Realized figures'!F5</f>
        <v>0</v>
      </c>
      <c r="AG88" s="24">
        <f>'Realized figures'!G5</f>
        <v>0</v>
      </c>
      <c r="AH88" s="24">
        <f>'Realized figures'!H5</f>
        <v>0</v>
      </c>
      <c r="AI88" s="24">
        <f>'Realized figures'!I5</f>
        <v>0</v>
      </c>
      <c r="AJ88" s="24">
        <f>'Realized figures'!J5</f>
        <v>0</v>
      </c>
      <c r="AK88" s="24">
        <f>'Realized figures'!K5</f>
        <v>0</v>
      </c>
      <c r="AL88" s="24">
        <f>'Realized figures'!L5</f>
        <v>0</v>
      </c>
      <c r="AM88" s="24">
        <f>'Realized figures'!M5</f>
        <v>0</v>
      </c>
      <c r="AN88" s="24">
        <f>'Realized figures'!N5</f>
        <v>0</v>
      </c>
    </row>
    <row r="89" spans="28:40" x14ac:dyDescent="0.2">
      <c r="AB89" s="85">
        <f>'Realized figures'!B6</f>
        <v>0</v>
      </c>
      <c r="AC89" s="24">
        <f>'Realized figures'!C6</f>
        <v>0</v>
      </c>
      <c r="AD89" s="24">
        <f>'Realized figures'!D6</f>
        <v>0</v>
      </c>
      <c r="AE89" s="24">
        <f>'Realized figures'!E6</f>
        <v>0</v>
      </c>
      <c r="AF89" s="24">
        <f>'Realized figures'!F6</f>
        <v>0</v>
      </c>
      <c r="AG89" s="24">
        <f>'Realized figures'!G6</f>
        <v>0</v>
      </c>
      <c r="AH89" s="24">
        <f>'Realized figures'!H6</f>
        <v>0</v>
      </c>
      <c r="AI89" s="24">
        <f>'Realized figures'!I6</f>
        <v>0</v>
      </c>
      <c r="AJ89" s="24">
        <f>'Realized figures'!J6</f>
        <v>0</v>
      </c>
      <c r="AK89" s="24">
        <f>'Realized figures'!K6</f>
        <v>0</v>
      </c>
      <c r="AL89" s="24">
        <f>'Realized figures'!L6</f>
        <v>0</v>
      </c>
      <c r="AM89" s="24">
        <f>'Realized figures'!M6</f>
        <v>0</v>
      </c>
      <c r="AN89" s="24">
        <f>'Realized figures'!N6</f>
        <v>0</v>
      </c>
    </row>
    <row r="90" spans="28:40" x14ac:dyDescent="0.2">
      <c r="AB90" s="85">
        <f>'Realized figures'!B7</f>
        <v>0</v>
      </c>
      <c r="AC90" s="24">
        <f>'Realized figures'!C7</f>
        <v>0</v>
      </c>
      <c r="AD90" s="24">
        <f>'Realized figures'!D7</f>
        <v>0</v>
      </c>
      <c r="AE90" s="24">
        <f>'Realized figures'!E7</f>
        <v>0</v>
      </c>
      <c r="AF90" s="24">
        <f>'Realized figures'!F7</f>
        <v>0</v>
      </c>
      <c r="AG90" s="24">
        <f>'Realized figures'!G7</f>
        <v>0</v>
      </c>
      <c r="AH90" s="24">
        <f>'Realized figures'!H7</f>
        <v>0</v>
      </c>
      <c r="AI90" s="24">
        <f>'Realized figures'!I7</f>
        <v>0</v>
      </c>
      <c r="AJ90" s="24">
        <f>'Realized figures'!J7</f>
        <v>0</v>
      </c>
      <c r="AK90" s="24">
        <f>'Realized figures'!K7</f>
        <v>0</v>
      </c>
      <c r="AL90" s="24">
        <f>'Realized figures'!L7</f>
        <v>0</v>
      </c>
      <c r="AM90" s="24">
        <f>'Realized figures'!M7</f>
        <v>0</v>
      </c>
      <c r="AN90" s="24">
        <f>'Realized figures'!N7</f>
        <v>0</v>
      </c>
    </row>
    <row r="91" spans="28:40" x14ac:dyDescent="0.2">
      <c r="AB91" s="85">
        <f>'Realized figures'!B8</f>
        <v>0</v>
      </c>
      <c r="AC91" s="24">
        <f>'Realized figures'!C8</f>
        <v>0</v>
      </c>
      <c r="AD91" s="24">
        <f>'Realized figures'!D8</f>
        <v>0</v>
      </c>
      <c r="AE91" s="24">
        <f>'Realized figures'!E8</f>
        <v>0</v>
      </c>
      <c r="AF91" s="24">
        <f>'Realized figures'!F8</f>
        <v>0</v>
      </c>
      <c r="AG91" s="24">
        <f>'Realized figures'!G8</f>
        <v>0</v>
      </c>
      <c r="AH91" s="24">
        <f>'Realized figures'!H8</f>
        <v>0</v>
      </c>
      <c r="AI91" s="24">
        <f>'Realized figures'!I8</f>
        <v>0</v>
      </c>
      <c r="AJ91" s="24">
        <f>'Realized figures'!J8</f>
        <v>0</v>
      </c>
      <c r="AK91" s="24">
        <f>'Realized figures'!K8</f>
        <v>0</v>
      </c>
      <c r="AL91" s="24">
        <f>'Realized figures'!L8</f>
        <v>0</v>
      </c>
      <c r="AM91" s="24">
        <f>'Realized figures'!M8</f>
        <v>0</v>
      </c>
      <c r="AN91" s="24">
        <f>'Realized figures'!N8</f>
        <v>0</v>
      </c>
    </row>
    <row r="92" spans="28:40" x14ac:dyDescent="0.2">
      <c r="AB92" s="85">
        <f>'Realized figures'!B9</f>
        <v>0</v>
      </c>
      <c r="AC92" s="24">
        <f>'Realized figures'!C9</f>
        <v>0</v>
      </c>
      <c r="AD92" s="24">
        <f>'Realized figures'!D9</f>
        <v>0</v>
      </c>
      <c r="AE92" s="24">
        <f>'Realized figures'!E9</f>
        <v>0</v>
      </c>
      <c r="AF92" s="24">
        <f>'Realized figures'!F9</f>
        <v>0</v>
      </c>
      <c r="AG92" s="24">
        <f>'Realized figures'!G9</f>
        <v>0</v>
      </c>
      <c r="AH92" s="24">
        <f>'Realized figures'!H9</f>
        <v>0</v>
      </c>
      <c r="AI92" s="24">
        <f>'Realized figures'!I9</f>
        <v>0</v>
      </c>
      <c r="AJ92" s="24">
        <f>'Realized figures'!J9</f>
        <v>0</v>
      </c>
      <c r="AK92" s="24">
        <f>'Realized figures'!K9</f>
        <v>0</v>
      </c>
      <c r="AL92" s="24">
        <f>'Realized figures'!L9</f>
        <v>0</v>
      </c>
      <c r="AM92" s="24">
        <f>'Realized figures'!M9</f>
        <v>0</v>
      </c>
      <c r="AN92" s="24">
        <f>'Realized figures'!N9</f>
        <v>0</v>
      </c>
    </row>
    <row r="93" spans="28:40" x14ac:dyDescent="0.2">
      <c r="AB93" s="85">
        <f>'Realized figures'!B10</f>
        <v>0</v>
      </c>
      <c r="AC93" s="24">
        <f>'Realized figures'!C10</f>
        <v>0</v>
      </c>
      <c r="AD93" s="24">
        <f>'Realized figures'!D10</f>
        <v>0</v>
      </c>
      <c r="AE93" s="24">
        <f>'Realized figures'!E10</f>
        <v>0</v>
      </c>
      <c r="AF93" s="24">
        <f>'Realized figures'!F10</f>
        <v>0</v>
      </c>
      <c r="AG93" s="24">
        <f>'Realized figures'!G10</f>
        <v>0</v>
      </c>
      <c r="AH93" s="24">
        <f>'Realized figures'!H10</f>
        <v>0</v>
      </c>
      <c r="AI93" s="24">
        <f>'Realized figures'!I10</f>
        <v>0</v>
      </c>
      <c r="AJ93" s="24">
        <f>'Realized figures'!J10</f>
        <v>0</v>
      </c>
      <c r="AK93" s="24">
        <f>'Realized figures'!K10</f>
        <v>0</v>
      </c>
      <c r="AL93" s="24">
        <f>'Realized figures'!L10</f>
        <v>0</v>
      </c>
      <c r="AM93" s="24">
        <f>'Realized figures'!M10</f>
        <v>0</v>
      </c>
      <c r="AN93" s="24">
        <f>'Realized figures'!N10</f>
        <v>0</v>
      </c>
    </row>
    <row r="94" spans="28:40" x14ac:dyDescent="0.2">
      <c r="AB94" s="85">
        <f>'Realized figures'!B11</f>
        <v>0</v>
      </c>
      <c r="AC94" s="24">
        <f>'Realized figures'!C11</f>
        <v>0</v>
      </c>
      <c r="AD94" s="24">
        <f>'Realized figures'!D11</f>
        <v>0</v>
      </c>
      <c r="AE94" s="24">
        <f>'Realized figures'!E11</f>
        <v>0</v>
      </c>
      <c r="AF94" s="24">
        <f>'Realized figures'!F11</f>
        <v>0</v>
      </c>
      <c r="AG94" s="24">
        <f>'Realized figures'!G11</f>
        <v>0</v>
      </c>
      <c r="AH94" s="24">
        <f>'Realized figures'!H11</f>
        <v>0</v>
      </c>
      <c r="AI94" s="24">
        <f>'Realized figures'!I11</f>
        <v>0</v>
      </c>
      <c r="AJ94" s="24">
        <f>'Realized figures'!J11</f>
        <v>0</v>
      </c>
      <c r="AK94" s="24">
        <f>'Realized figures'!K11</f>
        <v>0</v>
      </c>
      <c r="AL94" s="24">
        <f>'Realized figures'!L11</f>
        <v>0</v>
      </c>
      <c r="AM94" s="24">
        <f>'Realized figures'!M11</f>
        <v>0</v>
      </c>
      <c r="AN94" s="24">
        <f>'Realized figures'!N11</f>
        <v>0</v>
      </c>
    </row>
    <row r="95" spans="28:40" x14ac:dyDescent="0.2">
      <c r="AB95" s="85">
        <f>'Realized figures'!B12</f>
        <v>0</v>
      </c>
      <c r="AC95" s="24">
        <f>'Realized figures'!C12</f>
        <v>0</v>
      </c>
      <c r="AD95" s="24">
        <f>'Realized figures'!D12</f>
        <v>0</v>
      </c>
      <c r="AE95" s="24">
        <f>'Realized figures'!E12</f>
        <v>0</v>
      </c>
      <c r="AF95" s="24">
        <f>'Realized figures'!F12</f>
        <v>0</v>
      </c>
      <c r="AG95" s="24">
        <f>'Realized figures'!G12</f>
        <v>0</v>
      </c>
      <c r="AH95" s="24">
        <f>'Realized figures'!H12</f>
        <v>0</v>
      </c>
      <c r="AI95" s="24">
        <f>'Realized figures'!I12</f>
        <v>0</v>
      </c>
      <c r="AJ95" s="24">
        <f>'Realized figures'!J12</f>
        <v>0</v>
      </c>
      <c r="AK95" s="24">
        <f>'Realized figures'!K12</f>
        <v>0</v>
      </c>
      <c r="AL95" s="24">
        <f>'Realized figures'!L12</f>
        <v>0</v>
      </c>
      <c r="AM95" s="24">
        <f>'Realized figures'!M12</f>
        <v>0</v>
      </c>
      <c r="AN95" s="24">
        <f>'Realized figures'!N12</f>
        <v>0</v>
      </c>
    </row>
    <row r="96" spans="28:40" x14ac:dyDescent="0.2">
      <c r="AB96" s="85">
        <f>'Realized figures'!B13</f>
        <v>0</v>
      </c>
      <c r="AC96" s="24">
        <f>'Realized figures'!C13</f>
        <v>0</v>
      </c>
      <c r="AD96" s="24">
        <f>'Realized figures'!D13</f>
        <v>0</v>
      </c>
      <c r="AE96" s="24">
        <f>'Realized figures'!E13</f>
        <v>0</v>
      </c>
      <c r="AF96" s="24">
        <f>'Realized figures'!F13</f>
        <v>0</v>
      </c>
      <c r="AG96" s="24">
        <f>'Realized figures'!G13</f>
        <v>0</v>
      </c>
      <c r="AH96" s="24">
        <f>'Realized figures'!H13</f>
        <v>0</v>
      </c>
      <c r="AI96" s="24">
        <f>'Realized figures'!I13</f>
        <v>0</v>
      </c>
      <c r="AJ96" s="24">
        <f>'Realized figures'!J13</f>
        <v>0</v>
      </c>
      <c r="AK96" s="24">
        <f>'Realized figures'!K13</f>
        <v>0</v>
      </c>
      <c r="AL96" s="24">
        <f>'Realized figures'!L13</f>
        <v>0</v>
      </c>
      <c r="AM96" s="24">
        <f>'Realized figures'!M13</f>
        <v>0</v>
      </c>
      <c r="AN96" s="24">
        <f>'Realized figures'!N13</f>
        <v>0</v>
      </c>
    </row>
    <row r="97" spans="28:40" x14ac:dyDescent="0.2">
      <c r="AB97" s="85">
        <f>'Realized figures'!B14</f>
        <v>0</v>
      </c>
      <c r="AC97" s="24">
        <f>'Realized figures'!C14</f>
        <v>0</v>
      </c>
      <c r="AD97" s="24">
        <f>'Realized figures'!D14</f>
        <v>0</v>
      </c>
      <c r="AE97" s="24">
        <f>'Realized figures'!E14</f>
        <v>0</v>
      </c>
      <c r="AF97" s="24">
        <f>'Realized figures'!F14</f>
        <v>0</v>
      </c>
      <c r="AG97" s="24">
        <f>'Realized figures'!G14</f>
        <v>0</v>
      </c>
      <c r="AH97" s="24">
        <f>'Realized figures'!H14</f>
        <v>0</v>
      </c>
      <c r="AI97" s="24">
        <f>'Realized figures'!I14</f>
        <v>0</v>
      </c>
      <c r="AJ97" s="24">
        <f>'Realized figures'!J14</f>
        <v>0</v>
      </c>
      <c r="AK97" s="24">
        <f>'Realized figures'!K14</f>
        <v>0</v>
      </c>
      <c r="AL97" s="24">
        <f>'Realized figures'!L14</f>
        <v>0</v>
      </c>
      <c r="AM97" s="24">
        <f>'Realized figures'!M14</f>
        <v>0</v>
      </c>
      <c r="AN97" s="24">
        <f>'Realized figures'!N14</f>
        <v>0</v>
      </c>
    </row>
    <row r="145" spans="1:21" ht="24" x14ac:dyDescent="0.3">
      <c r="A145" s="22" t="s">
        <v>119</v>
      </c>
      <c r="B145" s="22"/>
      <c r="C145" s="22"/>
      <c r="D145" s="22"/>
      <c r="E145" s="22"/>
      <c r="F145" s="22"/>
      <c r="G145" s="22"/>
      <c r="H145" s="22"/>
      <c r="I145" s="22"/>
      <c r="J145" s="22"/>
      <c r="K145" s="22"/>
      <c r="L145" s="22"/>
      <c r="M145" s="22"/>
      <c r="N145" s="22"/>
      <c r="O145" s="22"/>
      <c r="P145" s="22"/>
      <c r="Q145" s="22"/>
      <c r="R145" s="22"/>
      <c r="S145" s="22"/>
      <c r="T145" s="22"/>
      <c r="U145" s="22"/>
    </row>
    <row r="146" spans="1:21" ht="19" customHeight="1" x14ac:dyDescent="0.2">
      <c r="A146" s="151" t="s">
        <v>120</v>
      </c>
      <c r="B146" s="151"/>
      <c r="C146" s="151"/>
      <c r="D146" s="151"/>
      <c r="E146" s="151"/>
      <c r="F146" s="151"/>
      <c r="G146" s="151"/>
      <c r="H146" s="151"/>
      <c r="I146" s="151"/>
      <c r="J146" s="151"/>
      <c r="K146" s="151"/>
      <c r="L146" s="151"/>
      <c r="M146" s="151"/>
      <c r="N146" s="151"/>
      <c r="O146" s="151"/>
      <c r="P146" s="151"/>
      <c r="Q146" s="151"/>
      <c r="R146" s="151"/>
      <c r="S146" s="151"/>
      <c r="T146" s="151"/>
      <c r="U146" s="151"/>
    </row>
    <row r="147" spans="1:21" x14ac:dyDescent="0.2">
      <c r="A147" s="151"/>
      <c r="B147" s="151"/>
      <c r="C147" s="151"/>
      <c r="D147" s="151"/>
      <c r="E147" s="151"/>
      <c r="F147" s="151"/>
      <c r="G147" s="151"/>
      <c r="H147" s="151"/>
      <c r="I147" s="151"/>
      <c r="J147" s="151"/>
      <c r="K147" s="151"/>
      <c r="L147" s="151"/>
      <c r="M147" s="151"/>
      <c r="N147" s="151"/>
      <c r="O147" s="151"/>
      <c r="P147" s="151"/>
      <c r="Q147" s="151"/>
      <c r="R147" s="151"/>
      <c r="S147" s="151"/>
      <c r="T147" s="151"/>
      <c r="U147" s="151"/>
    </row>
    <row r="148" spans="1:21" x14ac:dyDescent="0.2">
      <c r="A148" s="151"/>
      <c r="B148" s="151"/>
      <c r="C148" s="151"/>
      <c r="D148" s="151"/>
      <c r="E148" s="151"/>
      <c r="F148" s="151"/>
      <c r="G148" s="151"/>
      <c r="H148" s="151"/>
      <c r="I148" s="151"/>
      <c r="J148" s="151"/>
      <c r="K148" s="151"/>
      <c r="L148" s="151"/>
      <c r="M148" s="151"/>
      <c r="N148" s="151"/>
      <c r="O148" s="151"/>
      <c r="P148" s="151"/>
      <c r="Q148" s="151"/>
      <c r="R148" s="151"/>
      <c r="S148" s="151"/>
      <c r="T148" s="151"/>
      <c r="U148" s="151"/>
    </row>
  </sheetData>
  <sheetProtection algorithmName="SHA-512" hashValue="1PIn/Fvad19HCInPiCwV+V6gHooQkjB/+2ryOOfxtpRVWDPnQBVXUOk4LdbfRgpPO+XawsoaM6CFJfLfLNebQg==" saltValue="gLFA9Hp8T3df+i2ljfKaxQ==" spinCount="100000" sheet="1" objects="1" scenarios="1" selectLockedCells="1"/>
  <mergeCells count="2">
    <mergeCell ref="A2:U2"/>
    <mergeCell ref="A146:U148"/>
  </mergeCells>
  <phoneticPr fontId="3" type="noConversion"/>
  <pageMargins left="0.7" right="0.7" top="0.75" bottom="0.75" header="0.3" footer="0.3"/>
  <pageSetup paperSize="9" orientation="portrait" horizontalDpi="0" verticalDpi="0"/>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8250703-41FB-8D48-95BF-BB08FF6A33C7}">
  <dimension ref="A2:C32"/>
  <sheetViews>
    <sheetView workbookViewId="0">
      <selection activeCell="B4" sqref="B4"/>
    </sheetView>
  </sheetViews>
  <sheetFormatPr baseColWidth="10" defaultRowHeight="16" x14ac:dyDescent="0.2"/>
  <cols>
    <col min="1" max="16384" width="10.83203125" style="9"/>
  </cols>
  <sheetData>
    <row r="2" spans="1:3" x14ac:dyDescent="0.2">
      <c r="A2" s="8" t="s">
        <v>9</v>
      </c>
      <c r="B2" s="9" t="s">
        <v>11</v>
      </c>
      <c r="C2" s="14">
        <v>-1.5</v>
      </c>
    </row>
    <row r="3" spans="1:3" x14ac:dyDescent="0.2">
      <c r="A3" s="8" t="s">
        <v>10</v>
      </c>
      <c r="B3" s="9" t="s">
        <v>12</v>
      </c>
      <c r="C3" s="14">
        <v>-1.4</v>
      </c>
    </row>
    <row r="4" spans="1:3" x14ac:dyDescent="0.2">
      <c r="C4" s="14">
        <v>-1.3</v>
      </c>
    </row>
    <row r="5" spans="1:3" x14ac:dyDescent="0.2">
      <c r="C5" s="14">
        <v>-1.2</v>
      </c>
    </row>
    <row r="6" spans="1:3" x14ac:dyDescent="0.2">
      <c r="C6" s="14">
        <v>-1.1000000000000001</v>
      </c>
    </row>
    <row r="7" spans="1:3" x14ac:dyDescent="0.2">
      <c r="C7" s="14">
        <v>-1</v>
      </c>
    </row>
    <row r="8" spans="1:3" x14ac:dyDescent="0.2">
      <c r="C8" s="14">
        <v>-0.89999999999999902</v>
      </c>
    </row>
    <row r="9" spans="1:3" x14ac:dyDescent="0.2">
      <c r="C9" s="14">
        <v>-0.79999999999999905</v>
      </c>
    </row>
    <row r="10" spans="1:3" x14ac:dyDescent="0.2">
      <c r="C10" s="14">
        <v>-0.69999999999999896</v>
      </c>
    </row>
    <row r="11" spans="1:3" x14ac:dyDescent="0.2">
      <c r="C11" s="14">
        <v>-0.59999999999999898</v>
      </c>
    </row>
    <row r="12" spans="1:3" x14ac:dyDescent="0.2">
      <c r="C12" s="14">
        <v>-0.5</v>
      </c>
    </row>
    <row r="13" spans="1:3" x14ac:dyDescent="0.2">
      <c r="C13" s="14">
        <v>-0.4</v>
      </c>
    </row>
    <row r="14" spans="1:3" x14ac:dyDescent="0.2">
      <c r="C14" s="14">
        <v>-0.3</v>
      </c>
    </row>
    <row r="15" spans="1:3" x14ac:dyDescent="0.2">
      <c r="C15" s="14">
        <v>-0.2</v>
      </c>
    </row>
    <row r="16" spans="1:3" x14ac:dyDescent="0.2">
      <c r="C16" s="14">
        <v>-0.1</v>
      </c>
    </row>
    <row r="17" spans="3:3" x14ac:dyDescent="0.2">
      <c r="C17" s="14">
        <v>0</v>
      </c>
    </row>
    <row r="18" spans="3:3" x14ac:dyDescent="0.2">
      <c r="C18" s="14">
        <v>0.1</v>
      </c>
    </row>
    <row r="19" spans="3:3" x14ac:dyDescent="0.2">
      <c r="C19" s="14">
        <v>0.2</v>
      </c>
    </row>
    <row r="20" spans="3:3" x14ac:dyDescent="0.2">
      <c r="C20" s="14">
        <v>0.3</v>
      </c>
    </row>
    <row r="21" spans="3:3" x14ac:dyDescent="0.2">
      <c r="C21" s="14">
        <v>0.4</v>
      </c>
    </row>
    <row r="22" spans="3:3" x14ac:dyDescent="0.2">
      <c r="C22" s="14">
        <v>0.5</v>
      </c>
    </row>
    <row r="23" spans="3:3" x14ac:dyDescent="0.2">
      <c r="C23" s="14">
        <v>0.6</v>
      </c>
    </row>
    <row r="24" spans="3:3" x14ac:dyDescent="0.2">
      <c r="C24" s="14">
        <v>0.7</v>
      </c>
    </row>
    <row r="25" spans="3:3" x14ac:dyDescent="0.2">
      <c r="C25" s="14">
        <v>0.8</v>
      </c>
    </row>
    <row r="26" spans="3:3" x14ac:dyDescent="0.2">
      <c r="C26" s="14">
        <v>0.9</v>
      </c>
    </row>
    <row r="27" spans="3:3" x14ac:dyDescent="0.2">
      <c r="C27" s="14">
        <v>1</v>
      </c>
    </row>
    <row r="28" spans="3:3" x14ac:dyDescent="0.2">
      <c r="C28" s="14">
        <v>1.1000000000000001</v>
      </c>
    </row>
    <row r="29" spans="3:3" x14ac:dyDescent="0.2">
      <c r="C29" s="14">
        <v>1.2</v>
      </c>
    </row>
    <row r="30" spans="3:3" x14ac:dyDescent="0.2">
      <c r="C30" s="14">
        <v>1.3</v>
      </c>
    </row>
    <row r="31" spans="3:3" x14ac:dyDescent="0.2">
      <c r="C31" s="14">
        <v>1.4</v>
      </c>
    </row>
    <row r="32" spans="3:3" x14ac:dyDescent="0.2">
      <c r="C32" s="14">
        <v>1.5</v>
      </c>
    </row>
  </sheetData>
  <pageMargins left="0.7" right="0.7" top="0.75" bottom="0.75" header="0.3" footer="0.3"/>
  <pageSetup paperSize="9" orientation="portrait" horizontalDpi="0" verticalDpi="0"/>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Asiakirja" ma:contentTypeID="0x010100432488E3B6805443AB139CAC5483A4CF" ma:contentTypeVersion="15" ma:contentTypeDescription="Luo uusi asiakirja." ma:contentTypeScope="" ma:versionID="6d67c294189be00d26be08e9f51f84e1">
  <xsd:schema xmlns:xsd="http://www.w3.org/2001/XMLSchema" xmlns:xs="http://www.w3.org/2001/XMLSchema" xmlns:p="http://schemas.microsoft.com/office/2006/metadata/properties" xmlns:ns2="2b26b38b-3dd3-4c59-b39a-dcf2d2c4b7f8" xmlns:ns3="fd06da4c-9708-4cbc-8692-8598d6b2e25c" targetNamespace="http://schemas.microsoft.com/office/2006/metadata/properties" ma:root="true" ma:fieldsID="625f6b226c0ee562351ff4c0a1bc13b5" ns2:_="" ns3:_="">
    <xsd:import namespace="2b26b38b-3dd3-4c59-b39a-dcf2d2c4b7f8"/>
    <xsd:import namespace="fd06da4c-9708-4cbc-8692-8598d6b2e25c"/>
    <xsd:element name="properties">
      <xsd:complexType>
        <xsd:sequence>
          <xsd:element name="documentManagement">
            <xsd:complexType>
              <xsd:all>
                <xsd:element ref="ns2:MediaServiceMetadata" minOccurs="0"/>
                <xsd:element ref="ns2:MediaServiceFastMetadata" minOccurs="0"/>
                <xsd:element ref="ns2:MediaServiceObjectDetectorVersions" minOccurs="0"/>
                <xsd:element ref="ns2:lcf76f155ced4ddcb4097134ff3c332f" minOccurs="0"/>
                <xsd:element ref="ns3:TaxCatchAll" minOccurs="0"/>
                <xsd:element ref="ns2:MediaServiceDateTaken" minOccurs="0"/>
                <xsd:element ref="ns2:MediaServiceGenerationTime" minOccurs="0"/>
                <xsd:element ref="ns2:MediaServiceEventHashCode" minOccurs="0"/>
                <xsd:element ref="ns2:MediaServiceOCR" minOccurs="0"/>
                <xsd:element ref="ns2:MediaServiceLocation" minOccurs="0"/>
                <xsd:element ref="ns2:MediaLengthInSeconds" minOccurs="0"/>
                <xsd:element ref="ns2:MediaServiceSearchProperties" minOccurs="0"/>
                <xsd:element ref="ns3:SharedWithUsers" minOccurs="0"/>
                <xsd:element ref="ns3: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b26b38b-3dd3-4c59-b39a-dcf2d2c4b7f8"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bjectDetectorVersions" ma:index="10" nillable="true" ma:displayName="MediaServiceObjectDetectorVersions" ma:hidden="true" ma:indexed="true" ma:internalName="MediaServiceObjectDetectorVersions" ma:readOnly="true">
      <xsd:simpleType>
        <xsd:restriction base="dms:Text"/>
      </xsd:simpleType>
    </xsd:element>
    <xsd:element name="lcf76f155ced4ddcb4097134ff3c332f" ma:index="12" nillable="true" ma:taxonomy="true" ma:internalName="lcf76f155ced4ddcb4097134ff3c332f" ma:taxonomyFieldName="MediaServiceImageTags" ma:displayName="Kuvien tunnisteet" ma:readOnly="false" ma:fieldId="{5cf76f15-5ced-4ddc-b409-7134ff3c332f}" ma:taxonomyMulti="true" ma:sspId="f987c810-0cdd-47a2-80af-daf9a0a023ef" ma:termSetId="09814cd3-568e-fe90-9814-8d621ff8fb84" ma:anchorId="fba54fb3-c3e1-fe81-a776-ca4b69148c4d" ma:open="true" ma:isKeyword="false">
      <xsd:complexType>
        <xsd:sequence>
          <xsd:element ref="pc:Terms" minOccurs="0" maxOccurs="1"/>
        </xsd:sequence>
      </xsd:complexType>
    </xsd:element>
    <xsd:element name="MediaServiceDateTaken" ma:index="14" nillable="true" ma:displayName="MediaServiceDateTaken" ma:hidden="true" ma:indexed="true" ma:internalName="MediaServiceDateTaken" ma:readOnly="true">
      <xsd:simpleType>
        <xsd:restriction base="dms:Text"/>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OCR" ma:index="17" nillable="true" ma:displayName="Extracted Text" ma:internalName="MediaServiceOCR" ma:readOnly="true">
      <xsd:simpleType>
        <xsd:restriction base="dms:Note">
          <xsd:maxLength value="255"/>
        </xsd:restriction>
      </xsd:simpleType>
    </xsd:element>
    <xsd:element name="MediaServiceLocation" ma:index="18" nillable="true" ma:displayName="Location" ma:indexed="true" ma:internalName="MediaServiceLocation" ma:readOnly="true">
      <xsd:simpleType>
        <xsd:restriction base="dms:Text"/>
      </xsd:simpleType>
    </xsd:element>
    <xsd:element name="MediaLengthInSeconds" ma:index="19" nillable="true" ma:displayName="MediaLengthInSeconds" ma:hidden="true" ma:internalName="MediaLengthInSeconds" ma:readOnly="true">
      <xsd:simpleType>
        <xsd:restriction base="dms:Unknown"/>
      </xsd:simpleType>
    </xsd:element>
    <xsd:element name="MediaServiceSearchProperties" ma:index="20"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fd06da4c-9708-4cbc-8692-8598d6b2e25c" elementFormDefault="qualified">
    <xsd:import namespace="http://schemas.microsoft.com/office/2006/documentManagement/types"/>
    <xsd:import namespace="http://schemas.microsoft.com/office/infopath/2007/PartnerControls"/>
    <xsd:element name="TaxCatchAll" ma:index="13" nillable="true" ma:displayName="Taxonomy Catch All Column" ma:hidden="true" ma:list="{addcc7e6-d154-4b4e-8041-c14a195b67bf}" ma:internalName="TaxCatchAll" ma:showField="CatchAllData" ma:web="fd06da4c-9708-4cbc-8692-8598d6b2e25c">
      <xsd:complexType>
        <xsd:complexContent>
          <xsd:extension base="dms:MultiChoiceLookup">
            <xsd:sequence>
              <xsd:element name="Value" type="dms:Lookup" maxOccurs="unbounded" minOccurs="0" nillable="true"/>
            </xsd:sequence>
          </xsd:extension>
        </xsd:complexContent>
      </xsd:complexType>
    </xsd:element>
    <xsd:element name="SharedWithUsers" ma:index="21" nillable="true" ma:displayName="Jaettu"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2" nillable="true" ma:displayName="Jakamisen tiedot"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Sisältölaji"/>
        <xsd:element ref="dc:title" minOccurs="0" maxOccurs="1" ma:index="4" ma:displayName="Otsikk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TaxCatchAll xmlns="fd06da4c-9708-4cbc-8692-8598d6b2e25c" xsi:nil="true"/>
    <lcf76f155ced4ddcb4097134ff3c332f xmlns="2b26b38b-3dd3-4c59-b39a-dcf2d2c4b7f8">
      <Terms xmlns="http://schemas.microsoft.com/office/infopath/2007/PartnerControls"/>
    </lcf76f155ced4ddcb4097134ff3c332f>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D6EB541F-A8FB-40C7-832C-CE006EC9293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2b26b38b-3dd3-4c59-b39a-dcf2d2c4b7f8"/>
    <ds:schemaRef ds:uri="fd06da4c-9708-4cbc-8692-8598d6b2e25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C1ACA7A0-ADBB-467B-83C1-FC5F63576737}">
  <ds:schemaRefs>
    <ds:schemaRef ds:uri="http://www.w3.org/XML/1998/namespace"/>
    <ds:schemaRef ds:uri="http://purl.org/dc/elements/1.1/"/>
    <ds:schemaRef ds:uri="fd06da4c-9708-4cbc-8692-8598d6b2e25c"/>
    <ds:schemaRef ds:uri="http://schemas.microsoft.com/office/2006/documentManagement/types"/>
    <ds:schemaRef ds:uri="http://schemas.microsoft.com/office/2006/metadata/properties"/>
    <ds:schemaRef ds:uri="http://schemas.microsoft.com/office/infopath/2007/PartnerControls"/>
    <ds:schemaRef ds:uri="http://schemas.openxmlformats.org/package/2006/metadata/core-properties"/>
    <ds:schemaRef ds:uri="2b26b38b-3dd3-4c59-b39a-dcf2d2c4b7f8"/>
    <ds:schemaRef ds:uri="http://purl.org/dc/dcmitype/"/>
    <ds:schemaRef ds:uri="http://purl.org/dc/terms/"/>
  </ds:schemaRefs>
</ds:datastoreItem>
</file>

<file path=customXml/itemProps3.xml><?xml version="1.0" encoding="utf-8"?>
<ds:datastoreItem xmlns:ds="http://schemas.openxmlformats.org/officeDocument/2006/customXml" ds:itemID="{49E2BA34-F720-437D-9055-DA219996906F}">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Laskentataulukot</vt:lpstr>
      </vt:variant>
      <vt:variant>
        <vt:i4>5</vt:i4>
      </vt:variant>
    </vt:vector>
  </HeadingPairs>
  <TitlesOfParts>
    <vt:vector size="5" baseType="lpstr">
      <vt:lpstr>Expenses and revenues</vt:lpstr>
      <vt:lpstr>Budget</vt:lpstr>
      <vt:lpstr>Realized figures</vt:lpstr>
      <vt:lpstr>Charts</vt:lpstr>
      <vt:lpstr>Valikkojen sisällöt</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Oona</dc:creator>
  <cp:lastModifiedBy>Oona</cp:lastModifiedBy>
  <dcterms:created xsi:type="dcterms:W3CDTF">2025-02-19T07:53:58Z</dcterms:created>
  <dcterms:modified xsi:type="dcterms:W3CDTF">2025-05-06T13:40:22Z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0x010100432488E3B6805443AB139CAC5483A4CF</vt:lpwstr>
  </property>
  <property fmtid="{D5CDD505-2E9C-101B-9397-08002B2CF9AE}" pid="3" name="MediaServiceImageTags">
    <vt:lpwstr/>
  </property>
</Properties>
</file>